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5576" windowHeight="8856"/>
  </bookViews>
  <sheets>
    <sheet name="附表一" sheetId="1" r:id="rId1"/>
  </sheets>
  <definedNames>
    <definedName name="_xlnm.Print_Area" localSheetId="0">附表一!$A$1:$J$54</definedName>
    <definedName name="_xlnm.Print_Titles" localSheetId="0">附表一!$1:$2</definedName>
  </definedNames>
  <calcPr calcId="144525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1" l="1"/>
  <c r="M50" i="1"/>
  <c r="M49" i="1"/>
  <c r="M48" i="1"/>
  <c r="M47" i="1"/>
  <c r="M46" i="1"/>
  <c r="M45" i="1"/>
  <c r="M44" i="1"/>
  <c r="M43" i="1"/>
  <c r="M10" i="1"/>
  <c r="M9" i="1"/>
  <c r="M8" i="1"/>
  <c r="M7" i="1"/>
  <c r="M6" i="1"/>
  <c r="M5" i="1"/>
  <c r="M4" i="1"/>
  <c r="M3" i="1"/>
  <c r="M38" i="1"/>
  <c r="M37" i="1"/>
  <c r="M36" i="1"/>
  <c r="M35" i="1"/>
  <c r="M14" i="1"/>
  <c r="M13" i="1"/>
  <c r="M12" i="1"/>
  <c r="M54" i="1"/>
  <c r="M53" i="1"/>
  <c r="M52" i="1"/>
  <c r="M51" i="1"/>
  <c r="M42" i="1"/>
  <c r="M41" i="1"/>
  <c r="M40" i="1"/>
  <c r="M39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34" i="1"/>
  <c r="M32" i="1"/>
  <c r="M33" i="1"/>
  <c r="M31" i="1"/>
  <c r="I11" i="1" l="1"/>
  <c r="J11" i="1" s="1"/>
  <c r="I31" i="1"/>
  <c r="J31" i="1" s="1"/>
  <c r="I19" i="1"/>
  <c r="J19" i="1" s="1"/>
  <c r="I35" i="1"/>
  <c r="J35" i="1" s="1"/>
  <c r="I27" i="1"/>
  <c r="J27" i="1" s="1"/>
  <c r="I47" i="1"/>
  <c r="J47" i="1" s="1"/>
  <c r="I23" i="1"/>
  <c r="J23" i="1" s="1"/>
  <c r="I3" i="1"/>
  <c r="J3" i="1" s="1"/>
  <c r="I39" i="1"/>
  <c r="J39" i="1" s="1"/>
  <c r="I7" i="1"/>
  <c r="J7" i="1" s="1"/>
  <c r="I15" i="1"/>
  <c r="J15" i="1" s="1"/>
  <c r="I51" i="1"/>
  <c r="J51" i="1" s="1"/>
  <c r="I43" i="1"/>
  <c r="J43" i="1" s="1"/>
</calcChain>
</file>

<file path=xl/sharedStrings.xml><?xml version="1.0" encoding="utf-8"?>
<sst xmlns="http://schemas.openxmlformats.org/spreadsheetml/2006/main" count="148" uniqueCount="95">
  <si>
    <t>復興溫泉1號露頭</t>
  </si>
  <si>
    <t>復興溫泉2號露頭</t>
  </si>
  <si>
    <t>十三坑溫泉1號露頭</t>
  </si>
  <si>
    <t>十三坑溫泉2號露頭</t>
  </si>
  <si>
    <t>十三坑溫泉3號露頭</t>
  </si>
  <si>
    <t>萬山溫泉2號露頭</t>
  </si>
  <si>
    <t>萬山溫泉1號露頭</t>
  </si>
  <si>
    <t>縱坐標(N)</t>
    <phoneticPr fontId="1" type="noConversion"/>
  </si>
  <si>
    <t>橫坐標(E)</t>
    <phoneticPr fontId="1" type="noConversion"/>
  </si>
  <si>
    <t>溫泉露頭</t>
    <phoneticPr fontId="1" type="noConversion"/>
  </si>
  <si>
    <t>平方公尺</t>
    <phoneticPr fontId="1" type="noConversion"/>
  </si>
  <si>
    <t>公頃</t>
    <phoneticPr fontId="1" type="noConversion"/>
  </si>
  <si>
    <t>劃定面積</t>
    <phoneticPr fontId="1" type="noConversion"/>
  </si>
  <si>
    <t>面積計算</t>
    <phoneticPr fontId="1" type="noConversion"/>
  </si>
  <si>
    <r>
      <t>(X</t>
    </r>
    <r>
      <rPr>
        <vertAlign val="subscript"/>
        <sz val="12"/>
        <color theme="1"/>
        <rFont val="新細明體"/>
        <family val="1"/>
        <charset val="136"/>
      </rPr>
      <t>1</t>
    </r>
    <r>
      <rPr>
        <sz val="12"/>
        <color theme="1"/>
        <rFont val="新細明體"/>
        <family val="1"/>
        <charset val="136"/>
      </rPr>
      <t>*Y</t>
    </r>
    <r>
      <rPr>
        <vertAlign val="subscript"/>
        <sz val="12"/>
        <color theme="1"/>
        <rFont val="新細明體"/>
        <family val="1"/>
        <charset val="136"/>
      </rPr>
      <t>2</t>
    </r>
    <r>
      <rPr>
        <sz val="12"/>
        <color theme="1"/>
        <rFont val="新細明體"/>
        <family val="1"/>
        <charset val="136"/>
      </rPr>
      <t>-X</t>
    </r>
    <r>
      <rPr>
        <vertAlign val="subscript"/>
        <sz val="12"/>
        <color theme="1"/>
        <rFont val="新細明體"/>
        <family val="1"/>
        <charset val="136"/>
      </rPr>
      <t>2</t>
    </r>
    <r>
      <rPr>
        <sz val="12"/>
        <color theme="1"/>
        <rFont val="新細明體"/>
        <family val="1"/>
        <charset val="136"/>
      </rPr>
      <t>*Y</t>
    </r>
    <r>
      <rPr>
        <vertAlign val="subscript"/>
        <sz val="12"/>
        <color theme="1"/>
        <rFont val="新細明體"/>
        <family val="1"/>
        <charset val="136"/>
      </rPr>
      <t>1</t>
    </r>
    <r>
      <rPr>
        <sz val="12"/>
        <color theme="1"/>
        <rFont val="新細明體"/>
        <family val="1"/>
        <charset val="136"/>
      </rPr>
      <t>)</t>
    </r>
    <phoneticPr fontId="1" type="noConversion"/>
  </si>
  <si>
    <t>地段號</t>
    <phoneticPr fontId="1" type="noConversion"/>
  </si>
  <si>
    <t>桃源區勤和段(4109)30地號</t>
    <phoneticPr fontId="1" type="noConversion"/>
  </si>
  <si>
    <t>桃源區比沙路段(4145)64地號</t>
    <phoneticPr fontId="1" type="noConversion"/>
  </si>
  <si>
    <t>桃源區比沙路段(4145)63地號</t>
    <phoneticPr fontId="1" type="noConversion"/>
  </si>
  <si>
    <t>桃源區哈力路段(4142)18地號</t>
    <phoneticPr fontId="1" type="noConversion"/>
  </si>
  <si>
    <t>桃源區烏瑪斯段(4141)6地號</t>
    <phoneticPr fontId="1" type="noConversion"/>
  </si>
  <si>
    <t>茂林區達拉美麗段(4014)151地號</t>
    <phoneticPr fontId="1" type="noConversion"/>
  </si>
  <si>
    <t>茂林區阿查伴段(4016)10地號</t>
    <phoneticPr fontId="1" type="noConversion"/>
  </si>
  <si>
    <t>X</t>
    <phoneticPr fontId="1" type="noConversion"/>
  </si>
  <si>
    <t>Y</t>
    <phoneticPr fontId="1" type="noConversion"/>
  </si>
  <si>
    <t>編號</t>
    <phoneticPr fontId="1" type="noConversion"/>
  </si>
  <si>
    <t>高程
(公尺)</t>
    <phoneticPr fontId="1" type="noConversion"/>
  </si>
  <si>
    <t>樁別</t>
    <phoneticPr fontId="1" type="noConversion"/>
  </si>
  <si>
    <t>虛樁</t>
    <phoneticPr fontId="1" type="noConversion"/>
  </si>
  <si>
    <t>桃源區塔拉葛渣泥段(4170)66地號</t>
    <phoneticPr fontId="1" type="noConversion"/>
  </si>
  <si>
    <t>FXA1</t>
    <phoneticPr fontId="1" type="noConversion"/>
  </si>
  <si>
    <t>FXA2</t>
    <phoneticPr fontId="1" type="noConversion"/>
  </si>
  <si>
    <t>FXA3</t>
    <phoneticPr fontId="1" type="noConversion"/>
  </si>
  <si>
    <t>FXA4</t>
    <phoneticPr fontId="1" type="noConversion"/>
  </si>
  <si>
    <t>FXB1</t>
    <phoneticPr fontId="1" type="noConversion"/>
  </si>
  <si>
    <t>FXB2</t>
    <phoneticPr fontId="1" type="noConversion"/>
  </si>
  <si>
    <t>FXB3</t>
    <phoneticPr fontId="1" type="noConversion"/>
  </si>
  <si>
    <t>FXB4</t>
    <phoneticPr fontId="1" type="noConversion"/>
  </si>
  <si>
    <t>US1</t>
    <phoneticPr fontId="1" type="noConversion"/>
  </si>
  <si>
    <t>US2</t>
    <phoneticPr fontId="1" type="noConversion"/>
  </si>
  <si>
    <t>US3</t>
    <phoneticPr fontId="1" type="noConversion"/>
  </si>
  <si>
    <t>US4</t>
    <phoneticPr fontId="1" type="noConversion"/>
  </si>
  <si>
    <t>SSKA1</t>
    <phoneticPr fontId="1" type="noConversion"/>
  </si>
  <si>
    <t>SSKA2</t>
    <phoneticPr fontId="1" type="noConversion"/>
  </si>
  <si>
    <t>SSKA3</t>
    <phoneticPr fontId="1" type="noConversion"/>
  </si>
  <si>
    <t>SSKA4</t>
    <phoneticPr fontId="1" type="noConversion"/>
  </si>
  <si>
    <t>SSKB1</t>
    <phoneticPr fontId="1" type="noConversion"/>
  </si>
  <si>
    <t>SSKB2</t>
    <phoneticPr fontId="1" type="noConversion"/>
  </si>
  <si>
    <t>SSKB3</t>
    <phoneticPr fontId="1" type="noConversion"/>
  </si>
  <si>
    <t>SSKB4</t>
    <phoneticPr fontId="1" type="noConversion"/>
  </si>
  <si>
    <t>SSKC1</t>
    <phoneticPr fontId="1" type="noConversion"/>
  </si>
  <si>
    <t>SSKC2</t>
    <phoneticPr fontId="1" type="noConversion"/>
  </si>
  <si>
    <t>SSKC4</t>
    <phoneticPr fontId="1" type="noConversion"/>
  </si>
  <si>
    <t>SSKC3</t>
    <phoneticPr fontId="1" type="noConversion"/>
  </si>
  <si>
    <t>SK1</t>
    <phoneticPr fontId="1" type="noConversion"/>
  </si>
  <si>
    <t>SK2</t>
    <phoneticPr fontId="1" type="noConversion"/>
  </si>
  <si>
    <t>SK3</t>
    <phoneticPr fontId="1" type="noConversion"/>
  </si>
  <si>
    <t>SK4</t>
    <phoneticPr fontId="1" type="noConversion"/>
  </si>
  <si>
    <t>QK1</t>
    <phoneticPr fontId="1" type="noConversion"/>
  </si>
  <si>
    <t>QK2</t>
    <phoneticPr fontId="1" type="noConversion"/>
  </si>
  <si>
    <t>QK3</t>
    <phoneticPr fontId="1" type="noConversion"/>
  </si>
  <si>
    <t>QK4</t>
    <phoneticPr fontId="1" type="noConversion"/>
  </si>
  <si>
    <t>SD1</t>
    <phoneticPr fontId="1" type="noConversion"/>
  </si>
  <si>
    <t>SD2</t>
    <phoneticPr fontId="1" type="noConversion"/>
  </si>
  <si>
    <t>SD3</t>
    <phoneticPr fontId="1" type="noConversion"/>
  </si>
  <si>
    <t>SD4</t>
    <phoneticPr fontId="1" type="noConversion"/>
  </si>
  <si>
    <t>BL1</t>
    <phoneticPr fontId="1" type="noConversion"/>
  </si>
  <si>
    <t>BL2</t>
    <phoneticPr fontId="1" type="noConversion"/>
  </si>
  <si>
    <t>BL3</t>
    <phoneticPr fontId="1" type="noConversion"/>
  </si>
  <si>
    <t>BL4</t>
    <phoneticPr fontId="1" type="noConversion"/>
  </si>
  <si>
    <t>WSA1</t>
    <phoneticPr fontId="1" type="noConversion"/>
  </si>
  <si>
    <t>WSA2</t>
    <phoneticPr fontId="1" type="noConversion"/>
  </si>
  <si>
    <t>WSA3</t>
    <phoneticPr fontId="1" type="noConversion"/>
  </si>
  <si>
    <t>WSA4</t>
    <phoneticPr fontId="1" type="noConversion"/>
  </si>
  <si>
    <t>WSB1</t>
    <phoneticPr fontId="1" type="noConversion"/>
  </si>
  <si>
    <t>WSB2</t>
    <phoneticPr fontId="1" type="noConversion"/>
  </si>
  <si>
    <t>WSB3</t>
    <phoneticPr fontId="1" type="noConversion"/>
  </si>
  <si>
    <t>WSB4</t>
    <phoneticPr fontId="1" type="noConversion"/>
  </si>
  <si>
    <t>WK1</t>
    <phoneticPr fontId="1" type="noConversion"/>
  </si>
  <si>
    <t>WK2</t>
    <phoneticPr fontId="1" type="noConversion"/>
  </si>
  <si>
    <t>WK3</t>
    <phoneticPr fontId="1" type="noConversion"/>
  </si>
  <si>
    <t>WK4</t>
    <phoneticPr fontId="1" type="noConversion"/>
  </si>
  <si>
    <t>玉穗溫泉露頭</t>
    <phoneticPr fontId="1" type="noConversion"/>
  </si>
  <si>
    <t>十坑溫泉露頭</t>
    <phoneticPr fontId="1" type="noConversion"/>
  </si>
  <si>
    <t>七坑溫泉露頭</t>
    <phoneticPr fontId="1" type="noConversion"/>
  </si>
  <si>
    <t>石洞溫泉露頭</t>
    <phoneticPr fontId="1" type="noConversion"/>
  </si>
  <si>
    <t>不老溫泉露頭</t>
    <phoneticPr fontId="1" type="noConversion"/>
  </si>
  <si>
    <t>五坑溫泉露頭</t>
    <phoneticPr fontId="1" type="noConversion"/>
  </si>
  <si>
    <t>框選範圍邊界編號</t>
    <phoneticPr fontId="1" type="noConversion"/>
  </si>
  <si>
    <t>橫坐標(E)</t>
  </si>
  <si>
    <t>TWD97座標</t>
    <phoneticPr fontId="1" type="noConversion"/>
  </si>
  <si>
    <t>桃源區塔拉葛渣泥段(4170)40地號、藤枝段(4114)9015-1地號</t>
    <phoneticPr fontId="1" type="noConversion"/>
  </si>
  <si>
    <t>六龜區寶美段(3618)66地號、美崙段(3619)1地號</t>
    <phoneticPr fontId="1" type="noConversion"/>
  </si>
  <si>
    <t>桃源區妮姆段(4151)28地號</t>
    <phoneticPr fontId="1" type="noConversion"/>
  </si>
  <si>
    <t>桃源區勞翁段(4149)24、26、27地號及妮姆段(4151)34地號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</si>
</sst>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vertAlign val="subscript"/>
      <sz val="12"/>
      <color theme="1"/>
      <name val="新細明體"/>
      <family val="1"/>
      <charset val="136"/>
    </font>
    <font>
      <sz val="14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view="pageBreakPreview" topLeftCell="A46" zoomScale="60" zoomScaleNormal="100" workbookViewId="0">
      <selection activeCell="E50" sqref="E50"/>
    </sheetView>
  </sheetViews>
  <sheetFormatPr defaultColWidth="9" defaultRowHeight="28.2" x14ac:dyDescent="0.3"/>
  <cols>
    <col min="1" max="1" width="9" style="1"/>
    <col min="2" max="2" width="24.33203125" style="1" customWidth="1"/>
    <col min="3" max="3" width="13.44140625" style="1" customWidth="1"/>
    <col min="4" max="4" width="20.5546875" style="1" customWidth="1"/>
    <col min="5" max="5" width="18.77734375" style="1" customWidth="1"/>
    <col min="6" max="6" width="16.77734375" style="1" customWidth="1"/>
    <col min="7" max="7" width="12.5546875" style="1" customWidth="1"/>
    <col min="8" max="8" width="18.5546875" style="1" customWidth="1"/>
    <col min="9" max="9" width="13.77734375" style="1" customWidth="1"/>
    <col min="10" max="10" width="11.33203125" style="1" customWidth="1"/>
    <col min="11" max="11" width="14.6640625" style="1" bestFit="1" customWidth="1"/>
    <col min="12" max="12" width="12.44140625" style="1" customWidth="1"/>
    <col min="13" max="13" width="20.88671875" style="2" customWidth="1"/>
    <col min="14" max="14" width="16.6640625" style="1" bestFit="1" customWidth="1"/>
    <col min="15" max="15" width="9.109375" style="1" bestFit="1" customWidth="1"/>
    <col min="16" max="16" width="12.33203125" style="6" bestFit="1" customWidth="1"/>
    <col min="17" max="17" width="13.6640625" style="7" bestFit="1" customWidth="1"/>
    <col min="18" max="18" width="15.33203125" style="5" customWidth="1"/>
    <col min="19" max="16384" width="9" style="1"/>
  </cols>
  <sheetData>
    <row r="1" spans="1:18" ht="19.8" x14ac:dyDescent="0.3">
      <c r="A1" s="18" t="s">
        <v>25</v>
      </c>
      <c r="B1" s="21" t="s">
        <v>9</v>
      </c>
      <c r="C1" s="27" t="s">
        <v>88</v>
      </c>
      <c r="D1" s="21" t="s">
        <v>90</v>
      </c>
      <c r="E1" s="21"/>
      <c r="F1" s="27" t="s">
        <v>26</v>
      </c>
      <c r="G1" s="21" t="s">
        <v>27</v>
      </c>
      <c r="H1" s="21" t="s">
        <v>15</v>
      </c>
      <c r="I1" s="21" t="s">
        <v>12</v>
      </c>
      <c r="J1" s="26"/>
      <c r="K1" s="3" t="s">
        <v>8</v>
      </c>
      <c r="L1" s="3" t="s">
        <v>7</v>
      </c>
      <c r="M1" s="5" t="s">
        <v>13</v>
      </c>
      <c r="P1" s="1"/>
      <c r="Q1" s="1"/>
      <c r="R1" s="1"/>
    </row>
    <row r="2" spans="1:18" ht="19.8" x14ac:dyDescent="0.3">
      <c r="A2" s="16"/>
      <c r="B2" s="22"/>
      <c r="C2" s="28"/>
      <c r="D2" s="13" t="s">
        <v>7</v>
      </c>
      <c r="E2" s="14" t="s">
        <v>89</v>
      </c>
      <c r="F2" s="22"/>
      <c r="G2" s="22"/>
      <c r="H2" s="22"/>
      <c r="I2" s="8" t="s">
        <v>10</v>
      </c>
      <c r="J2" s="10" t="s">
        <v>11</v>
      </c>
      <c r="K2" s="3" t="s">
        <v>23</v>
      </c>
      <c r="L2" s="3" t="s">
        <v>24</v>
      </c>
      <c r="M2" s="5" t="s">
        <v>14</v>
      </c>
      <c r="P2" s="1"/>
      <c r="Q2" s="1"/>
      <c r="R2" s="1"/>
    </row>
    <row r="3" spans="1:18" ht="19.8" x14ac:dyDescent="0.3">
      <c r="A3" s="16">
        <v>1</v>
      </c>
      <c r="B3" s="22" t="s">
        <v>0</v>
      </c>
      <c r="C3" s="8" t="s">
        <v>30</v>
      </c>
      <c r="D3" s="15">
        <v>2568038.2977706902</v>
      </c>
      <c r="E3" s="15">
        <v>233912.92452647301</v>
      </c>
      <c r="F3" s="9">
        <v>920.78300000000002</v>
      </c>
      <c r="G3" s="8" t="s">
        <v>28</v>
      </c>
      <c r="H3" s="19" t="s">
        <v>93</v>
      </c>
      <c r="I3" s="22" t="str">
        <f>TEXT(ROUND(ABS(SUM(M3:M6)*0.5),2),"0.00")</f>
        <v>354.04</v>
      </c>
      <c r="J3" s="23">
        <f>I3*0.0001</f>
        <v>3.5404000000000005E-2</v>
      </c>
      <c r="K3" s="4">
        <v>233912.92452647301</v>
      </c>
      <c r="L3" s="4">
        <v>2568038.2977706902</v>
      </c>
      <c r="M3" s="5">
        <f>K3*L4-K4*L3</f>
        <v>90357473.873291016</v>
      </c>
      <c r="P3" s="1"/>
      <c r="Q3" s="1"/>
      <c r="R3" s="1"/>
    </row>
    <row r="4" spans="1:18" ht="19.8" x14ac:dyDescent="0.3">
      <c r="A4" s="16"/>
      <c r="B4" s="22"/>
      <c r="C4" s="8" t="s">
        <v>31</v>
      </c>
      <c r="D4" s="15">
        <v>2568057.5850187</v>
      </c>
      <c r="E4" s="15">
        <v>233879.49592170501</v>
      </c>
      <c r="F4" s="9">
        <v>918.33199999999999</v>
      </c>
      <c r="G4" s="8" t="s">
        <v>28</v>
      </c>
      <c r="H4" s="19"/>
      <c r="I4" s="22"/>
      <c r="J4" s="23"/>
      <c r="K4" s="4">
        <v>233879.49592170501</v>
      </c>
      <c r="L4" s="4">
        <v>2568057.5850187</v>
      </c>
      <c r="M4" s="5">
        <f>K4*L5-K5*L4</f>
        <v>-11245052.894775391</v>
      </c>
      <c r="P4" s="1"/>
      <c r="Q4" s="1"/>
      <c r="R4" s="1"/>
    </row>
    <row r="5" spans="1:18" ht="19.8" x14ac:dyDescent="0.3">
      <c r="A5" s="16"/>
      <c r="B5" s="22"/>
      <c r="C5" s="8" t="s">
        <v>32</v>
      </c>
      <c r="D5" s="15">
        <v>2568065.1626200201</v>
      </c>
      <c r="E5" s="15">
        <v>233884.56484949999</v>
      </c>
      <c r="F5" s="9">
        <v>919.12400000000002</v>
      </c>
      <c r="G5" s="8" t="s">
        <v>28</v>
      </c>
      <c r="H5" s="19"/>
      <c r="I5" s="22"/>
      <c r="J5" s="23"/>
      <c r="K5" s="4">
        <v>233884.56484949999</v>
      </c>
      <c r="L5" s="4">
        <v>2568065.1626200201</v>
      </c>
      <c r="M5" s="5">
        <f>K5*L6-K6*L5</f>
        <v>-89766555.543212891</v>
      </c>
      <c r="P5" s="1"/>
      <c r="Q5" s="1"/>
      <c r="R5" s="1"/>
    </row>
    <row r="6" spans="1:18" ht="19.8" x14ac:dyDescent="0.3">
      <c r="A6" s="16"/>
      <c r="B6" s="22"/>
      <c r="C6" s="8" t="s">
        <v>33</v>
      </c>
      <c r="D6" s="15">
        <v>2568046.2684821002</v>
      </c>
      <c r="E6" s="15">
        <v>233917.799017215</v>
      </c>
      <c r="F6" s="9">
        <v>921.51700000000005</v>
      </c>
      <c r="G6" s="8" t="s">
        <v>28</v>
      </c>
      <c r="H6" s="19"/>
      <c r="I6" s="22"/>
      <c r="J6" s="23"/>
      <c r="K6" s="4">
        <v>233917.799017215</v>
      </c>
      <c r="L6" s="4">
        <v>2568046.2684821002</v>
      </c>
      <c r="M6" s="5">
        <f>K6*L3-K3*L6</f>
        <v>10653426.490966797</v>
      </c>
      <c r="P6" s="1"/>
      <c r="Q6" s="1"/>
      <c r="R6" s="1"/>
    </row>
    <row r="7" spans="1:18" ht="19.8" x14ac:dyDescent="0.3">
      <c r="A7" s="16">
        <v>2</v>
      </c>
      <c r="B7" s="22" t="s">
        <v>1</v>
      </c>
      <c r="C7" s="8" t="s">
        <v>34</v>
      </c>
      <c r="D7" s="15">
        <v>2568704.7072490598</v>
      </c>
      <c r="E7" s="15">
        <v>232981.33524941301</v>
      </c>
      <c r="F7" s="9">
        <v>847.18499999999995</v>
      </c>
      <c r="G7" s="8" t="s">
        <v>28</v>
      </c>
      <c r="H7" s="19" t="s">
        <v>94</v>
      </c>
      <c r="I7" s="22" t="str">
        <f>TEXT(ROUND(ABS(SUM(M7:M10)*0.5),2),"0.00")</f>
        <v>3164.38</v>
      </c>
      <c r="J7" s="23">
        <f>I7*0.0001</f>
        <v>0.31643800000000005</v>
      </c>
      <c r="K7" s="4">
        <v>232981.33524941301</v>
      </c>
      <c r="L7" s="4">
        <v>2568704.7072490598</v>
      </c>
      <c r="M7" s="5">
        <f>K7*L8-K8*L7</f>
        <v>142326161.1439209</v>
      </c>
      <c r="P7" s="1"/>
      <c r="Q7" s="1"/>
      <c r="R7" s="1"/>
    </row>
    <row r="8" spans="1:18" ht="19.8" x14ac:dyDescent="0.3">
      <c r="A8" s="16"/>
      <c r="B8" s="22"/>
      <c r="C8" s="8" t="s">
        <v>35</v>
      </c>
      <c r="D8" s="15">
        <v>2568804.9606401599</v>
      </c>
      <c r="E8" s="15">
        <v>232935.02100000001</v>
      </c>
      <c r="F8" s="9">
        <v>842.24300000000005</v>
      </c>
      <c r="G8" s="8" t="s">
        <v>28</v>
      </c>
      <c r="H8" s="19"/>
      <c r="I8" s="22"/>
      <c r="J8" s="23"/>
      <c r="K8" s="4">
        <v>232935.02046987199</v>
      </c>
      <c r="L8" s="4">
        <v>2568804.9606401599</v>
      </c>
      <c r="M8" s="5">
        <f>K8*L9-K9*L8</f>
        <v>-64011695.555786133</v>
      </c>
      <c r="P8" s="1"/>
      <c r="Q8" s="1"/>
      <c r="R8" s="1"/>
    </row>
    <row r="9" spans="1:18" ht="19.8" x14ac:dyDescent="0.3">
      <c r="A9" s="16"/>
      <c r="B9" s="22"/>
      <c r="C9" s="8" t="s">
        <v>36</v>
      </c>
      <c r="D9" s="15">
        <v>2568817.0634734998</v>
      </c>
      <c r="E9" s="15">
        <v>232961.03679665099</v>
      </c>
      <c r="F9" s="9">
        <v>844.21199999999999</v>
      </c>
      <c r="G9" s="8" t="s">
        <v>28</v>
      </c>
      <c r="H9" s="19"/>
      <c r="I9" s="22"/>
      <c r="J9" s="23"/>
      <c r="K9" s="4">
        <v>232961.03679665099</v>
      </c>
      <c r="L9" s="4">
        <v>2568817.0634734998</v>
      </c>
      <c r="M9" s="5">
        <f>K9*L10-K10*L9</f>
        <v>-142062326.34472656</v>
      </c>
      <c r="P9" s="1"/>
      <c r="Q9" s="1"/>
      <c r="R9" s="1"/>
    </row>
    <row r="10" spans="1:18" ht="40.799999999999997" customHeight="1" x14ac:dyDescent="0.3">
      <c r="A10" s="16"/>
      <c r="B10" s="22"/>
      <c r="C10" s="8" t="s">
        <v>37</v>
      </c>
      <c r="D10" s="15">
        <v>2568716.90538029</v>
      </c>
      <c r="E10" s="15">
        <v>233007.256278293</v>
      </c>
      <c r="F10" s="9">
        <v>849.88099999999997</v>
      </c>
      <c r="G10" s="8" t="s">
        <v>28</v>
      </c>
      <c r="H10" s="19"/>
      <c r="I10" s="22"/>
      <c r="J10" s="23"/>
      <c r="K10" s="4">
        <v>233007.256278293</v>
      </c>
      <c r="L10" s="4">
        <v>2568716.90538029</v>
      </c>
      <c r="M10" s="5">
        <f>K10*L7-K7*L10</f>
        <v>63741531.999145508</v>
      </c>
      <c r="P10" s="1"/>
      <c r="Q10" s="1"/>
      <c r="R10" s="1"/>
    </row>
    <row r="11" spans="1:18" ht="19.8" x14ac:dyDescent="0.3">
      <c r="A11" s="16">
        <v>3</v>
      </c>
      <c r="B11" s="22" t="s">
        <v>82</v>
      </c>
      <c r="C11" s="8" t="s">
        <v>38</v>
      </c>
      <c r="D11" s="15">
        <v>2564413.8417819398</v>
      </c>
      <c r="E11" s="15">
        <v>228906.15888426499</v>
      </c>
      <c r="F11" s="9">
        <v>737.12800000000004</v>
      </c>
      <c r="G11" s="8" t="s">
        <v>28</v>
      </c>
      <c r="H11" s="19" t="s">
        <v>16</v>
      </c>
      <c r="I11" s="22" t="str">
        <f>TEXT(ROUND(ABS(SUM(M11:M14)*0.5),2),"0.00")</f>
        <v>223.03</v>
      </c>
      <c r="J11" s="23">
        <f>I11*0.0001</f>
        <v>2.2303E-2</v>
      </c>
      <c r="K11" s="4">
        <v>228906.15888426499</v>
      </c>
      <c r="L11" s="4">
        <v>2564413.8417819398</v>
      </c>
      <c r="M11" s="5">
        <f>K11*L12-K12*L11</f>
        <v>-66073551.996582031</v>
      </c>
      <c r="P11" s="1"/>
      <c r="Q11" s="1"/>
      <c r="R11" s="1"/>
    </row>
    <row r="12" spans="1:18" ht="19.8" x14ac:dyDescent="0.3">
      <c r="A12" s="16"/>
      <c r="B12" s="22"/>
      <c r="C12" s="8" t="s">
        <v>39</v>
      </c>
      <c r="D12" s="15">
        <v>2564416.5264812801</v>
      </c>
      <c r="E12" s="15">
        <v>228932.1640848</v>
      </c>
      <c r="F12" s="9">
        <v>736.88699999999994</v>
      </c>
      <c r="G12" s="8" t="s">
        <v>28</v>
      </c>
      <c r="H12" s="19"/>
      <c r="I12" s="22"/>
      <c r="J12" s="23"/>
      <c r="K12" s="4">
        <v>228932.1640848</v>
      </c>
      <c r="L12" s="4">
        <v>2564416.5264812801</v>
      </c>
      <c r="M12" s="5">
        <f>K12*L13-K13*L12</f>
        <v>-5760550.8425292969</v>
      </c>
      <c r="P12" s="1"/>
      <c r="Q12" s="1"/>
      <c r="R12" s="1"/>
    </row>
    <row r="13" spans="1:18" ht="19.8" x14ac:dyDescent="0.3">
      <c r="A13" s="16"/>
      <c r="B13" s="22"/>
      <c r="C13" s="8" t="s">
        <v>40</v>
      </c>
      <c r="D13" s="15">
        <v>2564408.1279474101</v>
      </c>
      <c r="E13" s="15">
        <v>228933.66066551101</v>
      </c>
      <c r="F13" s="9">
        <v>737.24400000000003</v>
      </c>
      <c r="G13" s="8" t="s">
        <v>28</v>
      </c>
      <c r="H13" s="19"/>
      <c r="I13" s="22"/>
      <c r="J13" s="23"/>
      <c r="K13" s="4">
        <v>228933.66066551101</v>
      </c>
      <c r="L13" s="4">
        <v>2564408.1279474101</v>
      </c>
      <c r="M13" s="5">
        <f>K13*L14-K14*L13</f>
        <v>66428840.219970703</v>
      </c>
      <c r="P13" s="1"/>
      <c r="Q13" s="1"/>
      <c r="R13" s="1"/>
    </row>
    <row r="14" spans="1:18" ht="19.8" x14ac:dyDescent="0.3">
      <c r="A14" s="16"/>
      <c r="B14" s="22"/>
      <c r="C14" s="8" t="s">
        <v>41</v>
      </c>
      <c r="D14" s="15">
        <v>2564405.4279789501</v>
      </c>
      <c r="E14" s="15">
        <v>228907.516</v>
      </c>
      <c r="F14" s="9">
        <v>736.91800000000001</v>
      </c>
      <c r="G14" s="8" t="s">
        <v>28</v>
      </c>
      <c r="H14" s="19"/>
      <c r="I14" s="22"/>
      <c r="J14" s="23"/>
      <c r="K14" s="4">
        <v>228907.515469217</v>
      </c>
      <c r="L14" s="4">
        <v>2564405.4279789501</v>
      </c>
      <c r="M14" s="5">
        <f>K14*L11-K11*L14</f>
        <v>5404816.5524902344</v>
      </c>
      <c r="P14" s="1"/>
      <c r="Q14" s="1"/>
      <c r="R14" s="1"/>
    </row>
    <row r="15" spans="1:18" ht="19.8" x14ac:dyDescent="0.3">
      <c r="A15" s="16">
        <v>4</v>
      </c>
      <c r="B15" s="22" t="s">
        <v>2</v>
      </c>
      <c r="C15" s="8" t="s">
        <v>42</v>
      </c>
      <c r="D15" s="15">
        <v>2557883.0328418198</v>
      </c>
      <c r="E15" s="15">
        <v>232410.67213952899</v>
      </c>
      <c r="F15" s="9">
        <v>980.95799999999997</v>
      </c>
      <c r="G15" s="8" t="s">
        <v>28</v>
      </c>
      <c r="H15" s="19" t="s">
        <v>17</v>
      </c>
      <c r="I15" s="22" t="str">
        <f>TEXT(ROUND(ABS(SUM(M15:M18)*0.5),2),"0.00")</f>
        <v>359.99</v>
      </c>
      <c r="J15" s="23">
        <f>I15*0.0001</f>
        <v>3.5999000000000003E-2</v>
      </c>
      <c r="K15" s="4">
        <v>232410.67213952899</v>
      </c>
      <c r="L15" s="4">
        <v>2557883.0328418198</v>
      </c>
      <c r="M15" s="5">
        <f>K15*L16-K16*L15</f>
        <v>27903442.513183594</v>
      </c>
      <c r="P15" s="1"/>
      <c r="Q15" s="1"/>
      <c r="R15" s="1"/>
    </row>
    <row r="16" spans="1:18" ht="19.8" x14ac:dyDescent="0.3">
      <c r="A16" s="16"/>
      <c r="B16" s="22"/>
      <c r="C16" s="8" t="s">
        <v>43</v>
      </c>
      <c r="D16" s="15">
        <v>2557876.7393928198</v>
      </c>
      <c r="E16" s="15">
        <v>232399.19151009899</v>
      </c>
      <c r="F16" s="9">
        <v>980.24699999999996</v>
      </c>
      <c r="G16" s="8" t="s">
        <v>28</v>
      </c>
      <c r="H16" s="19"/>
      <c r="I16" s="22"/>
      <c r="J16" s="23"/>
      <c r="K16" s="4">
        <v>232399.19151009899</v>
      </c>
      <c r="L16" s="4">
        <v>2557876.7393928198</v>
      </c>
      <c r="M16" s="5">
        <f>K16*L17-K17*L16</f>
        <v>37745181.306396484</v>
      </c>
      <c r="P16" s="1"/>
      <c r="Q16" s="1"/>
      <c r="R16" s="1"/>
    </row>
    <row r="17" spans="1:18" ht="19.8" x14ac:dyDescent="0.3">
      <c r="A17" s="16"/>
      <c r="B17" s="22"/>
      <c r="C17" s="8" t="s">
        <v>44</v>
      </c>
      <c r="D17" s="15">
        <v>2557900.8690569601</v>
      </c>
      <c r="E17" s="15">
        <v>232386.62739144001</v>
      </c>
      <c r="F17" s="9">
        <v>980.86099999999999</v>
      </c>
      <c r="G17" s="8" t="s">
        <v>28</v>
      </c>
      <c r="H17" s="19"/>
      <c r="I17" s="22"/>
      <c r="J17" s="23"/>
      <c r="K17" s="4">
        <v>232386.62739144001</v>
      </c>
      <c r="L17" s="4">
        <v>2557900.8690569601</v>
      </c>
      <c r="M17" s="5">
        <f>K17*L18-K18*L17</f>
        <v>-28338463.606811523</v>
      </c>
      <c r="P17" s="1"/>
      <c r="Q17" s="1"/>
      <c r="R17" s="1"/>
    </row>
    <row r="18" spans="1:18" ht="19.8" x14ac:dyDescent="0.3">
      <c r="A18" s="16"/>
      <c r="B18" s="22"/>
      <c r="C18" s="8" t="s">
        <v>45</v>
      </c>
      <c r="D18" s="15">
        <v>2557907.3477648501</v>
      </c>
      <c r="E18" s="15">
        <v>232398.29478209</v>
      </c>
      <c r="F18" s="9">
        <v>981.85599999999999</v>
      </c>
      <c r="G18" s="8" t="s">
        <v>28</v>
      </c>
      <c r="H18" s="19"/>
      <c r="I18" s="22"/>
      <c r="J18" s="23"/>
      <c r="K18" s="4">
        <v>232398.29478209</v>
      </c>
      <c r="L18" s="4">
        <v>2557907.3477648501</v>
      </c>
      <c r="M18" s="5">
        <f>K18*L15-K15*L18</f>
        <v>-37310880.189086914</v>
      </c>
      <c r="P18" s="1"/>
      <c r="Q18" s="1"/>
      <c r="R18" s="1"/>
    </row>
    <row r="19" spans="1:18" ht="19.8" x14ac:dyDescent="0.3">
      <c r="A19" s="16">
        <v>5</v>
      </c>
      <c r="B19" s="22" t="s">
        <v>3</v>
      </c>
      <c r="C19" s="8" t="s">
        <v>46</v>
      </c>
      <c r="D19" s="15">
        <v>2557921.5501565998</v>
      </c>
      <c r="E19" s="15">
        <v>232327.22335227099</v>
      </c>
      <c r="F19" s="9">
        <v>986.33399999999995</v>
      </c>
      <c r="G19" s="8" t="s">
        <v>28</v>
      </c>
      <c r="H19" s="19" t="s">
        <v>18</v>
      </c>
      <c r="I19" s="22" t="str">
        <f>TEXT(ROUND(ABS(SUM(M19:M22)*0.5),2),"0.00")</f>
        <v>716.07</v>
      </c>
      <c r="J19" s="23">
        <f>I19*0.0001</f>
        <v>7.1607000000000004E-2</v>
      </c>
      <c r="K19" s="4">
        <v>232327.22335227099</v>
      </c>
      <c r="L19" s="4">
        <v>2557921.5501565998</v>
      </c>
      <c r="M19" s="5">
        <f>K19*L20-K20*L19</f>
        <v>143423724.71142578</v>
      </c>
      <c r="P19" s="1"/>
      <c r="Q19" s="1"/>
      <c r="R19" s="1"/>
    </row>
    <row r="20" spans="1:18" ht="19.8" x14ac:dyDescent="0.3">
      <c r="A20" s="16"/>
      <c r="B20" s="22"/>
      <c r="C20" s="8" t="s">
        <v>47</v>
      </c>
      <c r="D20" s="15">
        <v>2557921.7814384201</v>
      </c>
      <c r="E20" s="15">
        <v>232271.173943078</v>
      </c>
      <c r="F20" s="9">
        <v>984.76900000000001</v>
      </c>
      <c r="G20" s="8" t="s">
        <v>28</v>
      </c>
      <c r="H20" s="19"/>
      <c r="I20" s="22"/>
      <c r="J20" s="23"/>
      <c r="K20" s="4">
        <v>232271.173943078</v>
      </c>
      <c r="L20" s="4">
        <v>2557921.7814384201</v>
      </c>
      <c r="M20" s="5">
        <f>K20*L21-K21*L20</f>
        <v>2794953.9741210937</v>
      </c>
      <c r="P20" s="1"/>
      <c r="Q20" s="1"/>
      <c r="R20" s="1"/>
    </row>
    <row r="21" spans="1:18" ht="19.8" x14ac:dyDescent="0.3">
      <c r="A21" s="16"/>
      <c r="B21" s="22"/>
      <c r="C21" s="8" t="s">
        <v>48</v>
      </c>
      <c r="D21" s="15">
        <v>2557934.43648824</v>
      </c>
      <c r="E21" s="15">
        <v>232271.23041443099</v>
      </c>
      <c r="F21" s="9">
        <v>985.91499999999996</v>
      </c>
      <c r="G21" s="8" t="s">
        <v>28</v>
      </c>
      <c r="H21" s="19"/>
      <c r="I21" s="22"/>
      <c r="J21" s="23"/>
      <c r="K21" s="4">
        <v>232271.23041443099</v>
      </c>
      <c r="L21" s="4">
        <v>2557934.43648824</v>
      </c>
      <c r="M21" s="5">
        <f>K21*L22-K22*L21</f>
        <v>-142827887.59204102</v>
      </c>
      <c r="P21" s="1"/>
      <c r="Q21" s="1"/>
      <c r="R21" s="1"/>
    </row>
    <row r="22" spans="1:18" ht="19.8" x14ac:dyDescent="0.3">
      <c r="A22" s="16"/>
      <c r="B22" s="22"/>
      <c r="C22" s="8" t="s">
        <v>49</v>
      </c>
      <c r="D22" s="15">
        <v>2557934.49400423</v>
      </c>
      <c r="E22" s="15">
        <v>232327.07283355799</v>
      </c>
      <c r="F22" s="9">
        <v>986.81200000000001</v>
      </c>
      <c r="G22" s="8" t="s">
        <v>28</v>
      </c>
      <c r="H22" s="19"/>
      <c r="I22" s="22"/>
      <c r="J22" s="23"/>
      <c r="K22" s="4">
        <v>232327.07283355799</v>
      </c>
      <c r="L22" s="4">
        <v>2557934.49400423</v>
      </c>
      <c r="M22" s="5">
        <f>K22*L19-K19*L22</f>
        <v>-3392223.2391357422</v>
      </c>
      <c r="P22" s="1"/>
      <c r="Q22" s="1"/>
      <c r="R22" s="1"/>
    </row>
    <row r="23" spans="1:18" ht="19.8" x14ac:dyDescent="0.3">
      <c r="A23" s="16">
        <v>6</v>
      </c>
      <c r="B23" s="22" t="s">
        <v>4</v>
      </c>
      <c r="C23" s="8" t="s">
        <v>50</v>
      </c>
      <c r="D23" s="15">
        <v>2558026.89757769</v>
      </c>
      <c r="E23" s="15">
        <v>232189.67928097199</v>
      </c>
      <c r="F23" s="9">
        <v>970.96699999999998</v>
      </c>
      <c r="G23" s="8" t="s">
        <v>28</v>
      </c>
      <c r="H23" s="19" t="s">
        <v>18</v>
      </c>
      <c r="I23" s="22" t="str">
        <f>TEXT(ROUND(ABS(SUM(M23:M26)*0.5),2),"0.00")</f>
        <v>94.43</v>
      </c>
      <c r="J23" s="23">
        <f>I23*0.0001</f>
        <v>9.4430000000000017E-3</v>
      </c>
      <c r="K23" s="4">
        <v>232189.67928097199</v>
      </c>
      <c r="L23" s="4">
        <v>2558026.89757769</v>
      </c>
      <c r="M23" s="5">
        <f>K23*L24-K24*L23</f>
        <v>8137506.8742675781</v>
      </c>
      <c r="P23" s="1"/>
      <c r="Q23" s="1"/>
      <c r="R23" s="1"/>
    </row>
    <row r="24" spans="1:18" ht="19.8" x14ac:dyDescent="0.3">
      <c r="A24" s="16"/>
      <c r="B24" s="22"/>
      <c r="C24" s="8" t="s">
        <v>51</v>
      </c>
      <c r="D24" s="15">
        <v>2558021.7072838098</v>
      </c>
      <c r="E24" s="15">
        <v>232186.02699742699</v>
      </c>
      <c r="F24" s="9">
        <v>969.87099999999998</v>
      </c>
      <c r="G24" s="8" t="s">
        <v>28</v>
      </c>
      <c r="H24" s="19"/>
      <c r="I24" s="22"/>
      <c r="J24" s="23"/>
      <c r="K24" s="4">
        <v>232186.02699742699</v>
      </c>
      <c r="L24" s="4">
        <v>2558021.7072838098</v>
      </c>
      <c r="M24" s="5">
        <f>K24*L25-K25*L24</f>
        <v>31918385.283813477</v>
      </c>
      <c r="P24" s="1"/>
      <c r="Q24" s="1"/>
      <c r="R24" s="1"/>
    </row>
    <row r="25" spans="1:18" ht="19.8" x14ac:dyDescent="0.3">
      <c r="A25" s="16"/>
      <c r="B25" s="22"/>
      <c r="C25" s="8" t="s">
        <v>53</v>
      </c>
      <c r="D25" s="15">
        <v>2558030.7660046099</v>
      </c>
      <c r="E25" s="15">
        <v>232174.372</v>
      </c>
      <c r="F25" s="9">
        <v>966.52200000000005</v>
      </c>
      <c r="G25" s="8" t="s">
        <v>28</v>
      </c>
      <c r="H25" s="19"/>
      <c r="I25" s="22"/>
      <c r="J25" s="23"/>
      <c r="K25" s="4">
        <v>232174.371475972</v>
      </c>
      <c r="L25" s="4">
        <v>2558030.7660046099</v>
      </c>
      <c r="M25" s="5">
        <f>K25*L26-K26*L25</f>
        <v>-8842140.1715087891</v>
      </c>
      <c r="P25" s="1"/>
      <c r="Q25" s="1"/>
      <c r="R25" s="1"/>
    </row>
    <row r="26" spans="1:18" ht="19.8" x14ac:dyDescent="0.3">
      <c r="A26" s="16"/>
      <c r="B26" s="22"/>
      <c r="C26" s="8" t="s">
        <v>52</v>
      </c>
      <c r="D26" s="15">
        <v>2558035.9969218499</v>
      </c>
      <c r="E26" s="15">
        <v>232178.30286930301</v>
      </c>
      <c r="F26" s="9">
        <v>967.17399999999998</v>
      </c>
      <c r="G26" s="8" t="s">
        <v>28</v>
      </c>
      <c r="H26" s="19"/>
      <c r="I26" s="22"/>
      <c r="J26" s="23"/>
      <c r="K26" s="4">
        <v>232178.30286930301</v>
      </c>
      <c r="L26" s="4">
        <v>2558035.9969218499</v>
      </c>
      <c r="M26" s="5">
        <f>K26*L23-K23*L26</f>
        <v>-31213940.849365234</v>
      </c>
      <c r="P26" s="1"/>
      <c r="Q26" s="1"/>
      <c r="R26" s="1"/>
    </row>
    <row r="27" spans="1:18" ht="19.8" x14ac:dyDescent="0.3">
      <c r="A27" s="16">
        <v>7</v>
      </c>
      <c r="B27" s="22" t="s">
        <v>83</v>
      </c>
      <c r="C27" s="8" t="s">
        <v>54</v>
      </c>
      <c r="D27" s="15">
        <v>2557631.1717525199</v>
      </c>
      <c r="E27" s="15">
        <v>228371.487203739</v>
      </c>
      <c r="F27" s="9">
        <v>758.88699999999994</v>
      </c>
      <c r="G27" s="8" t="s">
        <v>28</v>
      </c>
      <c r="H27" s="19" t="s">
        <v>19</v>
      </c>
      <c r="I27" s="22" t="str">
        <f>TEXT(ROUND(ABS(SUM(M27:M30)*0.5),2),"0.00")</f>
        <v>333.51</v>
      </c>
      <c r="J27" s="23">
        <f>I27*0.0001</f>
        <v>3.3350999999999999E-2</v>
      </c>
      <c r="K27" s="4">
        <v>228371.487203739</v>
      </c>
      <c r="L27" s="4">
        <v>2557631.1717525199</v>
      </c>
      <c r="M27" s="5">
        <f>K27*L28-K28*L27</f>
        <v>15873155.307861328</v>
      </c>
      <c r="P27" s="1"/>
      <c r="Q27" s="1"/>
      <c r="R27" s="1"/>
    </row>
    <row r="28" spans="1:18" ht="19.8" x14ac:dyDescent="0.3">
      <c r="A28" s="16"/>
      <c r="B28" s="22"/>
      <c r="C28" s="8" t="s">
        <v>55</v>
      </c>
      <c r="D28" s="15">
        <v>2557626.7613675599</v>
      </c>
      <c r="E28" s="15">
        <v>228364.88720540199</v>
      </c>
      <c r="F28" s="9">
        <v>758.96400000000006</v>
      </c>
      <c r="G28" s="8" t="s">
        <v>28</v>
      </c>
      <c r="H28" s="19"/>
      <c r="I28" s="22"/>
      <c r="J28" s="23"/>
      <c r="K28" s="4">
        <v>228364.88720540199</v>
      </c>
      <c r="L28" s="4">
        <v>2557626.7613675599</v>
      </c>
      <c r="M28" s="5">
        <f>K28*L29-K29*L28</f>
        <v>63922114.702270508</v>
      </c>
      <c r="P28" s="1"/>
      <c r="Q28" s="1"/>
      <c r="R28" s="1"/>
    </row>
    <row r="29" spans="1:18" ht="19.8" x14ac:dyDescent="0.3">
      <c r="A29" s="16"/>
      <c r="B29" s="22"/>
      <c r="C29" s="8" t="s">
        <v>56</v>
      </c>
      <c r="D29" s="15">
        <v>2557661.6368678501</v>
      </c>
      <c r="E29" s="15">
        <v>228343.00841688699</v>
      </c>
      <c r="F29" s="9">
        <v>759.21699999999998</v>
      </c>
      <c r="G29" s="8" t="s">
        <v>28</v>
      </c>
      <c r="H29" s="19"/>
      <c r="I29" s="22"/>
      <c r="J29" s="23"/>
      <c r="K29" s="4">
        <v>228343.00841688699</v>
      </c>
      <c r="L29" s="4">
        <v>2557661.6368678501</v>
      </c>
      <c r="M29" s="5">
        <f>K29*L30-K30*L29</f>
        <v>-17216578.127563477</v>
      </c>
      <c r="P29" s="1"/>
      <c r="Q29" s="1"/>
      <c r="R29" s="1"/>
    </row>
    <row r="30" spans="1:18" ht="19.8" x14ac:dyDescent="0.3">
      <c r="A30" s="16"/>
      <c r="B30" s="22"/>
      <c r="C30" s="8" t="s">
        <v>57</v>
      </c>
      <c r="D30" s="15">
        <v>2557665.9728163001</v>
      </c>
      <c r="E30" s="15">
        <v>228350.12689627401</v>
      </c>
      <c r="F30" s="9">
        <v>758.81</v>
      </c>
      <c r="G30" s="8" t="s">
        <v>28</v>
      </c>
      <c r="H30" s="19"/>
      <c r="I30" s="22"/>
      <c r="J30" s="23"/>
      <c r="K30" s="4">
        <v>228350.12689627401</v>
      </c>
      <c r="L30" s="4">
        <v>2557665.9728163001</v>
      </c>
      <c r="M30" s="5">
        <f>K30*L27-K27*L30</f>
        <v>-62579358.90234375</v>
      </c>
      <c r="P30" s="1"/>
      <c r="Q30" s="1"/>
      <c r="R30" s="1"/>
    </row>
    <row r="31" spans="1:18" ht="19.8" x14ac:dyDescent="0.3">
      <c r="A31" s="16">
        <v>8</v>
      </c>
      <c r="B31" s="22" t="s">
        <v>84</v>
      </c>
      <c r="C31" s="8" t="s">
        <v>58</v>
      </c>
      <c r="D31" s="15">
        <v>2555554.8101613401</v>
      </c>
      <c r="E31" s="15">
        <v>224685.588091874</v>
      </c>
      <c r="F31" s="9">
        <v>604.94500000000005</v>
      </c>
      <c r="G31" s="8" t="s">
        <v>28</v>
      </c>
      <c r="H31" s="19" t="s">
        <v>20</v>
      </c>
      <c r="I31" s="22" t="str">
        <f>TEXT(ROUND(ABS(SUM(M31:M34)*0.5),2),"0.00")</f>
        <v>152.50</v>
      </c>
      <c r="J31" s="23">
        <f>I31*0.0001</f>
        <v>1.5250000000000001E-2</v>
      </c>
      <c r="K31" s="4">
        <v>224685.588091874</v>
      </c>
      <c r="L31" s="4">
        <v>2555554.8101613401</v>
      </c>
      <c r="M31" s="5">
        <f>K31*L32-K32*L31</f>
        <v>63732840.515991211</v>
      </c>
      <c r="P31" s="1"/>
      <c r="Q31" s="1"/>
      <c r="R31" s="1"/>
    </row>
    <row r="32" spans="1:18" ht="19.8" x14ac:dyDescent="0.3">
      <c r="A32" s="16"/>
      <c r="B32" s="22"/>
      <c r="C32" s="8" t="s">
        <v>59</v>
      </c>
      <c r="D32" s="15">
        <v>2555548.4914946202</v>
      </c>
      <c r="E32" s="15">
        <v>224660.09360683899</v>
      </c>
      <c r="F32" s="9">
        <v>603.99599999999998</v>
      </c>
      <c r="G32" s="8" t="s">
        <v>28</v>
      </c>
      <c r="H32" s="19"/>
      <c r="I32" s="22"/>
      <c r="J32" s="23"/>
      <c r="K32" s="4">
        <v>224660.09360683899</v>
      </c>
      <c r="L32" s="4">
        <v>2555548.4914946202</v>
      </c>
      <c r="M32" s="5">
        <f>K32*L33-K33*L32</f>
        <v>3146323.7069091797</v>
      </c>
      <c r="P32" s="1"/>
      <c r="Q32" s="1"/>
      <c r="R32" s="1"/>
    </row>
    <row r="33" spans="1:18" ht="19.8" x14ac:dyDescent="0.3">
      <c r="A33" s="16"/>
      <c r="B33" s="22"/>
      <c r="C33" s="8" t="s">
        <v>60</v>
      </c>
      <c r="D33" s="15">
        <v>2555554.2303793598</v>
      </c>
      <c r="E33" s="15">
        <v>224659.366942747</v>
      </c>
      <c r="F33" s="9">
        <v>602.79300000000001</v>
      </c>
      <c r="G33" s="8" t="s">
        <v>28</v>
      </c>
      <c r="H33" s="19"/>
      <c r="I33" s="22"/>
      <c r="J33" s="23"/>
      <c r="K33" s="4">
        <v>224659.366942747</v>
      </c>
      <c r="L33" s="4">
        <v>2555554.2303793598</v>
      </c>
      <c r="M33" s="5">
        <f>K33*L34-K34*L33</f>
        <v>-63490536.28918457</v>
      </c>
      <c r="P33" s="1"/>
      <c r="Q33" s="1"/>
      <c r="R33" s="1"/>
    </row>
    <row r="34" spans="1:18" ht="19.8" x14ac:dyDescent="0.3">
      <c r="A34" s="16"/>
      <c r="B34" s="22"/>
      <c r="C34" s="8" t="s">
        <v>61</v>
      </c>
      <c r="D34" s="15">
        <v>2555560.6692195302</v>
      </c>
      <c r="E34" s="15">
        <v>224684.77711846301</v>
      </c>
      <c r="F34" s="9">
        <v>603.47799999999995</v>
      </c>
      <c r="G34" s="8" t="s">
        <v>28</v>
      </c>
      <c r="H34" s="19"/>
      <c r="I34" s="22"/>
      <c r="J34" s="23"/>
      <c r="K34" s="4">
        <v>224684.77711846301</v>
      </c>
      <c r="L34" s="4">
        <v>2555560.6692195302</v>
      </c>
      <c r="M34" s="5">
        <f>K34*L31-K31*L34</f>
        <v>-3388932.9365234375</v>
      </c>
      <c r="P34" s="1"/>
      <c r="Q34" s="1"/>
      <c r="R34" s="1"/>
    </row>
    <row r="35" spans="1:18" ht="19.8" x14ac:dyDescent="0.3">
      <c r="A35" s="16">
        <v>9</v>
      </c>
      <c r="B35" s="22" t="s">
        <v>85</v>
      </c>
      <c r="C35" s="8" t="s">
        <v>62</v>
      </c>
      <c r="D35" s="15">
        <v>2553831.2238787399</v>
      </c>
      <c r="E35" s="15">
        <v>221716.57936997301</v>
      </c>
      <c r="F35" s="9">
        <v>467.86599999999999</v>
      </c>
      <c r="G35" s="8" t="s">
        <v>28</v>
      </c>
      <c r="H35" s="19" t="s">
        <v>91</v>
      </c>
      <c r="I35" s="22" t="str">
        <f>TEXT(ROUND(ABS(SUM(M35:M38)*0.5),2),"0.00")</f>
        <v>151.72</v>
      </c>
      <c r="J35" s="23">
        <f>I35*0.0001</f>
        <v>1.5172000000000001E-2</v>
      </c>
      <c r="K35" s="4">
        <v>221716.57936997301</v>
      </c>
      <c r="L35" s="4">
        <v>2553831.2238787399</v>
      </c>
      <c r="M35" s="5">
        <f>K35*L36-K36*L35</f>
        <v>7090990.6842041016</v>
      </c>
      <c r="P35" s="1"/>
      <c r="Q35" s="1"/>
      <c r="R35" s="1"/>
    </row>
    <row r="36" spans="1:18" ht="19.8" x14ac:dyDescent="0.3">
      <c r="A36" s="16"/>
      <c r="B36" s="22"/>
      <c r="C36" s="8" t="s">
        <v>63</v>
      </c>
      <c r="D36" s="15">
        <v>2553823.2477334999</v>
      </c>
      <c r="E36" s="15">
        <v>221713.11029408401</v>
      </c>
      <c r="F36" s="9">
        <v>467.238</v>
      </c>
      <c r="G36" s="8" t="s">
        <v>28</v>
      </c>
      <c r="H36" s="19"/>
      <c r="I36" s="22"/>
      <c r="J36" s="23"/>
      <c r="K36" s="4">
        <v>221713.11029408401</v>
      </c>
      <c r="L36" s="4">
        <v>2553823.2477334999</v>
      </c>
      <c r="M36" s="5">
        <f>K36*L37-K37*L36</f>
        <v>44920084.212280273</v>
      </c>
      <c r="P36" s="1"/>
      <c r="Q36" s="1"/>
      <c r="R36" s="1"/>
    </row>
    <row r="37" spans="1:18" ht="45.6" customHeight="1" x14ac:dyDescent="0.3">
      <c r="A37" s="16"/>
      <c r="B37" s="22"/>
      <c r="C37" s="8" t="s">
        <v>64</v>
      </c>
      <c r="D37" s="15">
        <v>2553828.1069327402</v>
      </c>
      <c r="E37" s="15">
        <v>221695.94280370499</v>
      </c>
      <c r="F37" s="9">
        <v>466.47699999999998</v>
      </c>
      <c r="G37" s="8" t="s">
        <v>28</v>
      </c>
      <c r="H37" s="19"/>
      <c r="I37" s="22"/>
      <c r="J37" s="23"/>
      <c r="K37" s="4">
        <v>221695.94280370499</v>
      </c>
      <c r="L37" s="4">
        <v>2553828.1069327402</v>
      </c>
      <c r="M37" s="5">
        <f>K37*L38-K38*L37</f>
        <v>-7369868.458984375</v>
      </c>
      <c r="P37" s="1"/>
      <c r="Q37" s="1"/>
      <c r="R37" s="1"/>
    </row>
    <row r="38" spans="1:18" ht="42" customHeight="1" x14ac:dyDescent="0.3">
      <c r="A38" s="16"/>
      <c r="B38" s="22"/>
      <c r="C38" s="8" t="s">
        <v>65</v>
      </c>
      <c r="D38" s="15">
        <v>2553835.8972516302</v>
      </c>
      <c r="E38" s="15">
        <v>221699.504887827</v>
      </c>
      <c r="F38" s="9">
        <v>467.81799999999998</v>
      </c>
      <c r="G38" s="8" t="s">
        <v>28</v>
      </c>
      <c r="H38" s="19"/>
      <c r="I38" s="22"/>
      <c r="J38" s="23"/>
      <c r="K38" s="4">
        <v>221699.504887827</v>
      </c>
      <c r="L38" s="4">
        <v>2553835.8972516302</v>
      </c>
      <c r="M38" s="5">
        <f>K38*L35-K35*L38</f>
        <v>-44641509.887451172</v>
      </c>
      <c r="P38" s="1"/>
      <c r="Q38" s="1"/>
      <c r="R38" s="1"/>
    </row>
    <row r="39" spans="1:18" ht="19.8" x14ac:dyDescent="0.3">
      <c r="A39" s="16">
        <v>10</v>
      </c>
      <c r="B39" s="22" t="s">
        <v>86</v>
      </c>
      <c r="C39" s="8" t="s">
        <v>66</v>
      </c>
      <c r="D39" s="15">
        <v>2551224.5572906202</v>
      </c>
      <c r="E39" s="15">
        <v>218490.26181840699</v>
      </c>
      <c r="F39" s="9">
        <v>543.24599999999998</v>
      </c>
      <c r="G39" s="8" t="s">
        <v>28</v>
      </c>
      <c r="H39" s="19" t="s">
        <v>92</v>
      </c>
      <c r="I39" s="22" t="str">
        <f>TEXT(ROUND(ABS(SUM(M39:M42)*0.5),2),"0.00")</f>
        <v>294.68</v>
      </c>
      <c r="J39" s="23">
        <f>I39*0.0001</f>
        <v>2.9468000000000001E-2</v>
      </c>
      <c r="K39" s="4">
        <v>218490.26181840699</v>
      </c>
      <c r="L39" s="4">
        <v>2551224.5572906202</v>
      </c>
      <c r="M39" s="5">
        <f>K39*L40-K40*L39</f>
        <v>-9321254.6970214844</v>
      </c>
      <c r="P39" s="1"/>
      <c r="Q39" s="1"/>
      <c r="R39" s="1"/>
    </row>
    <row r="40" spans="1:18" ht="19.8" x14ac:dyDescent="0.3">
      <c r="A40" s="16"/>
      <c r="B40" s="22"/>
      <c r="C40" s="8" t="s">
        <v>67</v>
      </c>
      <c r="D40" s="15">
        <v>2551212.9420998902</v>
      </c>
      <c r="E40" s="15">
        <v>218492.920717489</v>
      </c>
      <c r="F40" s="9">
        <v>543.55700000000002</v>
      </c>
      <c r="G40" s="8" t="s">
        <v>28</v>
      </c>
      <c r="H40" s="19"/>
      <c r="I40" s="22"/>
      <c r="J40" s="23"/>
      <c r="K40" s="4">
        <v>218492.920717489</v>
      </c>
      <c r="L40" s="4">
        <v>2551212.9420998902</v>
      </c>
      <c r="M40" s="5">
        <f>K40*L41-K41*L40</f>
        <v>61502878.090820312</v>
      </c>
      <c r="P40" s="1"/>
      <c r="Q40" s="1"/>
      <c r="R40" s="1"/>
    </row>
    <row r="41" spans="1:18" ht="19.8" x14ac:dyDescent="0.3">
      <c r="A41" s="16"/>
      <c r="B41" s="22"/>
      <c r="C41" s="8" t="s">
        <v>68</v>
      </c>
      <c r="D41" s="15">
        <v>2551208.8837802401</v>
      </c>
      <c r="E41" s="15">
        <v>218468.465843035</v>
      </c>
      <c r="F41" s="9">
        <v>542.69000000000005</v>
      </c>
      <c r="G41" s="8" t="s">
        <v>28</v>
      </c>
      <c r="H41" s="19"/>
      <c r="I41" s="22"/>
      <c r="J41" s="23"/>
      <c r="K41" s="4">
        <v>218468.465843035</v>
      </c>
      <c r="L41" s="4">
        <v>2551208.8837802401</v>
      </c>
      <c r="M41" s="5">
        <f>K41*L42-K42*L41</f>
        <v>9736663.7042236328</v>
      </c>
      <c r="P41" s="1"/>
      <c r="Q41" s="1"/>
      <c r="R41" s="1"/>
    </row>
    <row r="42" spans="1:18" ht="31.8" customHeight="1" x14ac:dyDescent="0.3">
      <c r="A42" s="16"/>
      <c r="B42" s="22"/>
      <c r="C42" s="8" t="s">
        <v>69</v>
      </c>
      <c r="D42" s="15">
        <v>2551220.3590289098</v>
      </c>
      <c r="E42" s="15">
        <v>218465.63201638201</v>
      </c>
      <c r="F42" s="9">
        <v>541.78399999999999</v>
      </c>
      <c r="G42" s="8" t="s">
        <v>28</v>
      </c>
      <c r="H42" s="19"/>
      <c r="I42" s="22"/>
      <c r="J42" s="23"/>
      <c r="K42" s="4">
        <v>218465.63201638201</v>
      </c>
      <c r="L42" s="4">
        <v>2551220.3590289098</v>
      </c>
      <c r="M42" s="5">
        <f>K42*L39-K39*L42</f>
        <v>-61918876.467041016</v>
      </c>
      <c r="P42" s="1"/>
      <c r="Q42" s="1"/>
      <c r="R42" s="1"/>
    </row>
    <row r="43" spans="1:18" ht="19.8" x14ac:dyDescent="0.3">
      <c r="A43" s="16">
        <v>11</v>
      </c>
      <c r="B43" s="22" t="s">
        <v>6</v>
      </c>
      <c r="C43" s="8" t="s">
        <v>70</v>
      </c>
      <c r="D43" s="15">
        <v>2537824.8369709402</v>
      </c>
      <c r="E43" s="15">
        <v>222045.78294166201</v>
      </c>
      <c r="F43" s="9">
        <v>402.07100000000003</v>
      </c>
      <c r="G43" s="8" t="s">
        <v>28</v>
      </c>
      <c r="H43" s="19" t="s">
        <v>22</v>
      </c>
      <c r="I43" s="22" t="str">
        <f>TEXT(ROUND(ABS(SUM(M43:M46)*0.5),2),"0.00")</f>
        <v>72.28</v>
      </c>
      <c r="J43" s="23">
        <f>I43*0.0001</f>
        <v>7.228E-3</v>
      </c>
      <c r="K43" s="4">
        <v>222045.78294166201</v>
      </c>
      <c r="L43" s="4">
        <v>2537824.8369709402</v>
      </c>
      <c r="M43" s="5">
        <f>K43*L44-K44*L43</f>
        <v>-21399212.783325195</v>
      </c>
      <c r="P43" s="1"/>
      <c r="Q43" s="1"/>
      <c r="R43" s="1"/>
    </row>
    <row r="44" spans="1:18" ht="19.8" x14ac:dyDescent="0.3">
      <c r="A44" s="16"/>
      <c r="B44" s="22"/>
      <c r="C44" s="8" t="s">
        <v>71</v>
      </c>
      <c r="D44" s="15">
        <v>2537815.1343757701</v>
      </c>
      <c r="E44" s="15">
        <v>222053.36612556101</v>
      </c>
      <c r="F44" s="9">
        <v>402.13200000000001</v>
      </c>
      <c r="G44" s="8" t="s">
        <v>28</v>
      </c>
      <c r="H44" s="19"/>
      <c r="I44" s="22"/>
      <c r="J44" s="23"/>
      <c r="K44" s="4">
        <v>222053.36612556101</v>
      </c>
      <c r="L44" s="4">
        <v>2537815.1343757701</v>
      </c>
      <c r="M44" s="5">
        <f>K44*L45-K45*L44</f>
        <v>12686275.26550293</v>
      </c>
      <c r="P44" s="1"/>
      <c r="Q44" s="1"/>
      <c r="R44" s="1"/>
    </row>
    <row r="45" spans="1:18" ht="19.8" x14ac:dyDescent="0.3">
      <c r="A45" s="16"/>
      <c r="B45" s="22"/>
      <c r="C45" s="8" t="s">
        <v>72</v>
      </c>
      <c r="D45" s="15">
        <v>2537812.14114145</v>
      </c>
      <c r="E45" s="15">
        <v>222048.105327467</v>
      </c>
      <c r="F45" s="9">
        <v>402.49900000000002</v>
      </c>
      <c r="G45" s="8" t="s">
        <v>28</v>
      </c>
      <c r="H45" s="19"/>
      <c r="I45" s="22"/>
      <c r="J45" s="23"/>
      <c r="K45" s="4">
        <v>222048.105327467</v>
      </c>
      <c r="L45" s="4">
        <v>2537812.14114145</v>
      </c>
      <c r="M45" s="5">
        <f>K45*L46-K46*L45</f>
        <v>20948751.56262207</v>
      </c>
      <c r="P45" s="1"/>
      <c r="Q45" s="1"/>
      <c r="R45" s="1"/>
    </row>
    <row r="46" spans="1:18" ht="19.8" x14ac:dyDescent="0.3">
      <c r="A46" s="16"/>
      <c r="B46" s="22"/>
      <c r="C46" s="8" t="s">
        <v>73</v>
      </c>
      <c r="D46" s="15">
        <v>2537822.0362331402</v>
      </c>
      <c r="E46" s="15">
        <v>222040.717</v>
      </c>
      <c r="F46" s="9">
        <v>402.51499999999999</v>
      </c>
      <c r="G46" s="8" t="s">
        <v>28</v>
      </c>
      <c r="H46" s="19"/>
      <c r="I46" s="22"/>
      <c r="J46" s="23"/>
      <c r="K46" s="4">
        <v>222040.716456992</v>
      </c>
      <c r="L46" s="4">
        <v>2537822.0362331402</v>
      </c>
      <c r="M46" s="5">
        <f>K46*L43-K43*L46</f>
        <v>-12235958.614013672</v>
      </c>
      <c r="P46" s="1"/>
      <c r="Q46" s="1"/>
      <c r="R46" s="1"/>
    </row>
    <row r="47" spans="1:18" ht="19.8" x14ac:dyDescent="0.3">
      <c r="A47" s="16">
        <v>12</v>
      </c>
      <c r="B47" s="22" t="s">
        <v>5</v>
      </c>
      <c r="C47" s="8" t="s">
        <v>74</v>
      </c>
      <c r="D47" s="15">
        <v>2537858.6998862601</v>
      </c>
      <c r="E47" s="15">
        <v>224178.214671664</v>
      </c>
      <c r="F47" s="9">
        <v>443.65</v>
      </c>
      <c r="G47" s="8" t="s">
        <v>28</v>
      </c>
      <c r="H47" s="19" t="s">
        <v>21</v>
      </c>
      <c r="I47" s="22" t="str">
        <f>TEXT(ROUND(ABS(SUM(M47:M50)*0.5),2),"0.00")</f>
        <v>187.63</v>
      </c>
      <c r="J47" s="23">
        <f>I47*0.0001</f>
        <v>1.8763000000000002E-2</v>
      </c>
      <c r="K47" s="4">
        <v>224178.214671664</v>
      </c>
      <c r="L47" s="4">
        <v>2537858.6998862601</v>
      </c>
      <c r="M47" s="5">
        <f>K47*L48-K48*L47</f>
        <v>24636070.49597168</v>
      </c>
      <c r="P47" s="1"/>
      <c r="Q47" s="1"/>
      <c r="R47" s="1"/>
    </row>
    <row r="48" spans="1:18" ht="19.8" x14ac:dyDescent="0.3">
      <c r="A48" s="16"/>
      <c r="B48" s="22"/>
      <c r="C48" s="8" t="s">
        <v>75</v>
      </c>
      <c r="D48" s="15">
        <v>2537860.25460173</v>
      </c>
      <c r="E48" s="15">
        <v>224168.64458127299</v>
      </c>
      <c r="F48" s="9">
        <v>444.34899999999999</v>
      </c>
      <c r="G48" s="8" t="s">
        <v>28</v>
      </c>
      <c r="H48" s="19"/>
      <c r="I48" s="22"/>
      <c r="J48" s="23"/>
      <c r="K48" s="4">
        <v>224168.64458127299</v>
      </c>
      <c r="L48" s="4">
        <v>2537860.25460173</v>
      </c>
      <c r="M48" s="5">
        <f>K48*L49-K49*L48</f>
        <v>1446686.1885986328</v>
      </c>
      <c r="P48" s="1"/>
      <c r="Q48" s="1"/>
      <c r="R48" s="1"/>
    </row>
    <row r="49" spans="1:18" ht="19.8" x14ac:dyDescent="0.3">
      <c r="A49" s="16"/>
      <c r="B49" s="22"/>
      <c r="C49" s="8" t="s">
        <v>76</v>
      </c>
      <c r="D49" s="15">
        <v>2537879.6739097498</v>
      </c>
      <c r="E49" s="15">
        <v>224169.789842823</v>
      </c>
      <c r="F49" s="9">
        <v>448.50599999999997</v>
      </c>
      <c r="G49" s="8" t="s">
        <v>28</v>
      </c>
      <c r="H49" s="19"/>
      <c r="I49" s="22"/>
      <c r="J49" s="23"/>
      <c r="K49" s="4">
        <v>224169.789842823</v>
      </c>
      <c r="L49" s="4">
        <v>2537879.6739097498</v>
      </c>
      <c r="M49" s="5">
        <f>K49*L50-K50*L49</f>
        <v>-24188818.521972656</v>
      </c>
      <c r="P49" s="1"/>
      <c r="Q49" s="1"/>
      <c r="R49" s="1"/>
    </row>
    <row r="50" spans="1:18" ht="19.8" x14ac:dyDescent="0.3">
      <c r="A50" s="16"/>
      <c r="B50" s="22"/>
      <c r="C50" s="8" t="s">
        <v>77</v>
      </c>
      <c r="D50" s="15">
        <v>2537878.4799874001</v>
      </c>
      <c r="E50" s="15">
        <v>224179.21599999999</v>
      </c>
      <c r="F50" s="9">
        <v>448.892</v>
      </c>
      <c r="G50" s="8" t="s">
        <v>28</v>
      </c>
      <c r="H50" s="19"/>
      <c r="I50" s="22"/>
      <c r="J50" s="23"/>
      <c r="K50" s="4">
        <v>224179.215497414</v>
      </c>
      <c r="L50" s="4">
        <v>2537878.4799874001</v>
      </c>
      <c r="M50" s="5">
        <f>K50*L47-K47*L50</f>
        <v>-1894313.4228515625</v>
      </c>
      <c r="P50" s="1"/>
      <c r="Q50" s="1"/>
      <c r="R50" s="1"/>
    </row>
    <row r="51" spans="1:18" ht="19.8" x14ac:dyDescent="0.3">
      <c r="A51" s="16">
        <v>13</v>
      </c>
      <c r="B51" s="22" t="s">
        <v>87</v>
      </c>
      <c r="C51" s="8" t="s">
        <v>78</v>
      </c>
      <c r="D51" s="15">
        <v>2554018.6035079602</v>
      </c>
      <c r="E51" s="15">
        <v>222656.34842225901</v>
      </c>
      <c r="F51" s="9">
        <v>498.03</v>
      </c>
      <c r="G51" s="8" t="s">
        <v>28</v>
      </c>
      <c r="H51" s="19" t="s">
        <v>29</v>
      </c>
      <c r="I51" s="22" t="str">
        <f>TEXT(ROUND(ABS(SUM(M51:M54)*0.5),2),"0.00")</f>
        <v>225.48</v>
      </c>
      <c r="J51" s="23">
        <f>I51*0.0001</f>
        <v>2.2547999999999999E-2</v>
      </c>
      <c r="K51" s="4">
        <v>222656.34842225901</v>
      </c>
      <c r="L51" s="4">
        <v>2554018.6035079602</v>
      </c>
      <c r="M51" s="5">
        <f>K51*L52-K52*L51</f>
        <v>-6579098.6385498047</v>
      </c>
      <c r="P51" s="1"/>
      <c r="Q51" s="1"/>
      <c r="R51" s="1"/>
    </row>
    <row r="52" spans="1:18" ht="19.8" x14ac:dyDescent="0.3">
      <c r="A52" s="16"/>
      <c r="B52" s="22"/>
      <c r="C52" s="8" t="s">
        <v>79</v>
      </c>
      <c r="D52" s="15">
        <v>2554008</v>
      </c>
      <c r="E52" s="15">
        <v>222658</v>
      </c>
      <c r="F52" s="9">
        <v>499.50900000000001</v>
      </c>
      <c r="G52" s="8" t="s">
        <v>28</v>
      </c>
      <c r="H52" s="19"/>
      <c r="I52" s="22"/>
      <c r="J52" s="23"/>
      <c r="K52" s="4">
        <v>222658</v>
      </c>
      <c r="L52" s="4">
        <v>2554008</v>
      </c>
      <c r="M52" s="5">
        <f>K52*L53-K53*L52</f>
        <v>52743536</v>
      </c>
      <c r="P52" s="1"/>
      <c r="Q52" s="1"/>
      <c r="R52" s="1"/>
    </row>
    <row r="53" spans="1:18" ht="19.8" x14ac:dyDescent="0.3">
      <c r="A53" s="16"/>
      <c r="B53" s="22"/>
      <c r="C53" s="8" t="s">
        <v>80</v>
      </c>
      <c r="D53" s="15">
        <v>2554004</v>
      </c>
      <c r="E53" s="15">
        <v>222637</v>
      </c>
      <c r="F53" s="9">
        <v>498.65699999999998</v>
      </c>
      <c r="G53" s="8" t="s">
        <v>28</v>
      </c>
      <c r="H53" s="19"/>
      <c r="I53" s="22"/>
      <c r="J53" s="23"/>
      <c r="K53" s="4">
        <v>222637</v>
      </c>
      <c r="L53" s="4">
        <v>2554004</v>
      </c>
      <c r="M53" s="5">
        <f>K53*L54-K54*L53</f>
        <v>6261886.3537597656</v>
      </c>
      <c r="P53" s="1"/>
      <c r="Q53" s="1"/>
      <c r="R53" s="1"/>
    </row>
    <row r="54" spans="1:18" ht="20.399999999999999" thickBot="1" x14ac:dyDescent="0.35">
      <c r="A54" s="17"/>
      <c r="B54" s="24"/>
      <c r="C54" s="11" t="s">
        <v>81</v>
      </c>
      <c r="D54" s="15">
        <v>2554014.2827969501</v>
      </c>
      <c r="E54" s="15">
        <v>222635.444577499</v>
      </c>
      <c r="F54" s="12">
        <v>478.85500000000002</v>
      </c>
      <c r="G54" s="11" t="s">
        <v>28</v>
      </c>
      <c r="H54" s="20"/>
      <c r="I54" s="24"/>
      <c r="J54" s="25"/>
      <c r="K54" s="4">
        <v>222635.444577499</v>
      </c>
      <c r="L54" s="4">
        <v>2554014.2827969501</v>
      </c>
      <c r="M54" s="5">
        <f>K54*L51-K51*L54</f>
        <v>-52426774.665771484</v>
      </c>
      <c r="P54" s="1"/>
      <c r="Q54" s="1"/>
      <c r="R54" s="1"/>
    </row>
  </sheetData>
  <mergeCells count="73">
    <mergeCell ref="G1:G2"/>
    <mergeCell ref="B23:B26"/>
    <mergeCell ref="B27:B30"/>
    <mergeCell ref="B39:B42"/>
    <mergeCell ref="B51:B54"/>
    <mergeCell ref="D1:E1"/>
    <mergeCell ref="B1:B2"/>
    <mergeCell ref="B31:B34"/>
    <mergeCell ref="B15:B18"/>
    <mergeCell ref="B19:B22"/>
    <mergeCell ref="C1:C2"/>
    <mergeCell ref="F1:F2"/>
    <mergeCell ref="B3:B6"/>
    <mergeCell ref="B7:B10"/>
    <mergeCell ref="B43:B46"/>
    <mergeCell ref="B47:B50"/>
    <mergeCell ref="B11:B14"/>
    <mergeCell ref="B35:B38"/>
    <mergeCell ref="J51:J54"/>
    <mergeCell ref="I1:J1"/>
    <mergeCell ref="I31:I34"/>
    <mergeCell ref="J31:J34"/>
    <mergeCell ref="I15:I18"/>
    <mergeCell ref="J15:J18"/>
    <mergeCell ref="J11:J14"/>
    <mergeCell ref="J35:J38"/>
    <mergeCell ref="J3:J6"/>
    <mergeCell ref="J7:J10"/>
    <mergeCell ref="J43:J46"/>
    <mergeCell ref="J19:J22"/>
    <mergeCell ref="J23:J26"/>
    <mergeCell ref="J27:J30"/>
    <mergeCell ref="J39:J42"/>
    <mergeCell ref="I51:I54"/>
    <mergeCell ref="I11:I14"/>
    <mergeCell ref="I35:I38"/>
    <mergeCell ref="I3:I6"/>
    <mergeCell ref="I7:I10"/>
    <mergeCell ref="I43:I46"/>
    <mergeCell ref="I47:I50"/>
    <mergeCell ref="J47:J50"/>
    <mergeCell ref="I19:I22"/>
    <mergeCell ref="I23:I26"/>
    <mergeCell ref="I27:I30"/>
    <mergeCell ref="I39:I42"/>
    <mergeCell ref="H51:H54"/>
    <mergeCell ref="H11:H14"/>
    <mergeCell ref="H1:H2"/>
    <mergeCell ref="H31:H34"/>
    <mergeCell ref="H15:H18"/>
    <mergeCell ref="H19:H22"/>
    <mergeCell ref="H35:H38"/>
    <mergeCell ref="H3:H6"/>
    <mergeCell ref="H7:H10"/>
    <mergeCell ref="H43:H46"/>
    <mergeCell ref="H47:H50"/>
    <mergeCell ref="H23:H26"/>
    <mergeCell ref="H27:H30"/>
    <mergeCell ref="H39:H42"/>
    <mergeCell ref="A51:A54"/>
    <mergeCell ref="A11:A14"/>
    <mergeCell ref="A35:A38"/>
    <mergeCell ref="A1:A2"/>
    <mergeCell ref="A31:A34"/>
    <mergeCell ref="A15:A18"/>
    <mergeCell ref="A19:A22"/>
    <mergeCell ref="A23:A26"/>
    <mergeCell ref="A3:A6"/>
    <mergeCell ref="A7:A10"/>
    <mergeCell ref="A43:A46"/>
    <mergeCell ref="A47:A50"/>
    <mergeCell ref="A27:A30"/>
    <mergeCell ref="A39:A42"/>
  </mergeCells>
  <phoneticPr fontId="1" type="noConversion"/>
  <printOptions horizontalCentered="1"/>
  <pageMargins left="0" right="0" top="1.1811023622047245" bottom="0.39370078740157483" header="0.59055118110236227" footer="0.19685039370078741"/>
  <pageSetup paperSize="9" scale="63" orientation="portrait" r:id="rId1"/>
  <headerFooter>
    <oddHeader>&amp;C&amp;"標楷體,標準"&amp;28溫 泉 露 頭 一 定 範 圍 坐 標 值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附表一</vt:lpstr>
      <vt:lpstr>附表一!Print_Area</vt:lpstr>
      <vt:lpstr>附表一!Print_Titles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HWPC1906</dc:creator>
  <cp:lastModifiedBy>WRB-18-142</cp:lastModifiedBy>
  <cp:lastPrinted>2022-05-01T14:35:12Z</cp:lastPrinted>
  <dcterms:created xsi:type="dcterms:W3CDTF">2021-10-07T11:14:19Z</dcterms:created>
  <dcterms:modified xsi:type="dcterms:W3CDTF">2022-05-11T08:53:37Z</dcterms:modified>
</cp:coreProperties>
</file>