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6452" yWindow="-12" windowWidth="16476" windowHeight="11016" firstSheet="1" activeTab="1"/>
  </bookViews>
  <sheets>
    <sheet name="總表" sheetId="4" state="hidden" r:id="rId1"/>
    <sheet name="清疏量統計表" sheetId="36" r:id="rId2"/>
    <sheet name="清疏範圍" sheetId="37" r:id="rId3"/>
  </sheets>
  <externalReferences>
    <externalReference r:id="rId4"/>
  </externalReferences>
  <definedNames>
    <definedName name="_xlnm._FilterDatabase" localSheetId="1" hidden="1">清疏量統計表!$A$2:$G$2</definedName>
    <definedName name="_xlnm.Print_Area" localSheetId="1">清疏量統計表!$A$1:$G$57</definedName>
    <definedName name="_xlnm.Print_Area" localSheetId="0">總表!$A$1:$F$36</definedName>
    <definedName name="_xlnm.Print_Titles" localSheetId="1">清疏量統計表!$1:$2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7" i="36" l="1"/>
  <c r="D57" i="36"/>
  <c r="E57" i="36"/>
  <c r="F57" i="36"/>
  <c r="C57" i="36"/>
  <c r="G55" i="36"/>
  <c r="G53" i="36"/>
  <c r="G51" i="36"/>
  <c r="G49" i="36"/>
  <c r="G47" i="36"/>
  <c r="G43" i="36"/>
  <c r="G41" i="36"/>
  <c r="G39" i="36"/>
  <c r="G37" i="36"/>
  <c r="G35" i="36"/>
  <c r="G33" i="36"/>
  <c r="G31" i="36"/>
  <c r="G29" i="36"/>
  <c r="G27" i="36"/>
  <c r="G25" i="36"/>
  <c r="G23" i="36"/>
  <c r="G21" i="36"/>
  <c r="G19" i="36"/>
  <c r="G15" i="36"/>
  <c r="G13" i="36"/>
  <c r="G11" i="36"/>
  <c r="G7" i="36"/>
  <c r="G3" i="36"/>
  <c r="E53" i="36" l="1"/>
  <c r="E45" i="36"/>
  <c r="G45" i="36" s="1"/>
  <c r="E43" i="36"/>
  <c r="E19" i="4" l="1"/>
  <c r="D19" i="4"/>
  <c r="C19" i="4"/>
  <c r="D33" i="4" l="1"/>
  <c r="D32" i="4"/>
  <c r="C33" i="4"/>
  <c r="C32" i="4"/>
  <c r="D28" i="4"/>
  <c r="D29" i="4"/>
  <c r="D31" i="4" l="1"/>
  <c r="D35" i="4" s="1"/>
  <c r="D30" i="4"/>
  <c r="D34" i="4" s="1"/>
  <c r="E23" i="4" l="1"/>
  <c r="D23" i="4"/>
  <c r="C23" i="4"/>
  <c r="E22" i="4"/>
  <c r="D22" i="4"/>
  <c r="C22" i="4"/>
  <c r="C31" i="4"/>
  <c r="C30" i="4"/>
  <c r="C29" i="4"/>
  <c r="C28" i="4"/>
  <c r="F11" i="4"/>
  <c r="E11" i="4"/>
  <c r="D11" i="4"/>
  <c r="C11" i="4"/>
  <c r="F10" i="4"/>
  <c r="E10" i="4"/>
  <c r="D10" i="4"/>
  <c r="C10" i="4"/>
  <c r="F3" i="4"/>
  <c r="E3" i="4"/>
  <c r="D3" i="4"/>
  <c r="D27" i="4" s="1"/>
  <c r="C3" i="4"/>
  <c r="C27" i="4" s="1"/>
  <c r="C34" i="4" l="1"/>
  <c r="C35" i="4"/>
  <c r="E12" i="4"/>
  <c r="C24" i="4"/>
  <c r="D24" i="4"/>
  <c r="E24" i="4"/>
  <c r="F12" i="4"/>
  <c r="C12" i="4"/>
  <c r="D36" i="4"/>
  <c r="C36" i="4"/>
  <c r="D12" i="4"/>
</calcChain>
</file>

<file path=xl/sharedStrings.xml><?xml version="1.0" encoding="utf-8"?>
<sst xmlns="http://schemas.openxmlformats.org/spreadsheetml/2006/main" count="647" uniqueCount="408">
  <si>
    <t>113年度水利局排水清疏施工總表</t>
    <phoneticPr fontId="3" type="noConversion"/>
  </si>
  <si>
    <t>單位</t>
    <phoneticPr fontId="3" type="noConversion"/>
  </si>
  <si>
    <t>排水類別</t>
    <phoneticPr fontId="3" type="noConversion"/>
  </si>
  <si>
    <t>原計劃長度(m)</t>
    <phoneticPr fontId="1" type="noConversion"/>
  </si>
  <si>
    <t>原計劃土方(m3)</t>
    <phoneticPr fontId="1" type="noConversion"/>
  </si>
  <si>
    <t>完成長度(m)</t>
    <phoneticPr fontId="1" type="noConversion"/>
  </si>
  <si>
    <t>完成土方(m3)</t>
    <phoneticPr fontId="1" type="noConversion"/>
  </si>
  <si>
    <t>水養科</t>
    <phoneticPr fontId="3" type="noConversion"/>
  </si>
  <si>
    <t>區域排水</t>
    <phoneticPr fontId="3" type="noConversion"/>
  </si>
  <si>
    <t>水保科</t>
    <phoneticPr fontId="3" type="noConversion"/>
  </si>
  <si>
    <t>雨水下水道</t>
    <phoneticPr fontId="3" type="noConversion"/>
  </si>
  <si>
    <t>中小排水</t>
    <phoneticPr fontId="3" type="noConversion"/>
  </si>
  <si>
    <t>市一科</t>
    <phoneticPr fontId="3" type="noConversion"/>
  </si>
  <si>
    <t>雨水下水道</t>
    <phoneticPr fontId="3" type="noConversion"/>
  </si>
  <si>
    <t>中小排水</t>
    <phoneticPr fontId="3" type="noConversion"/>
  </si>
  <si>
    <t>市二科</t>
    <phoneticPr fontId="3" type="noConversion"/>
  </si>
  <si>
    <t>雨水下水道合計</t>
    <phoneticPr fontId="3" type="noConversion"/>
  </si>
  <si>
    <t>中小排水合計</t>
    <phoneticPr fontId="3" type="noConversion"/>
  </si>
  <si>
    <t>合計</t>
    <phoneticPr fontId="3" type="noConversion"/>
  </si>
  <si>
    <t>單位</t>
    <phoneticPr fontId="3" type="noConversion"/>
  </si>
  <si>
    <t>排水類別</t>
    <phoneticPr fontId="3" type="noConversion"/>
  </si>
  <si>
    <t>凱米颱風
增加長度(m)</t>
    <phoneticPr fontId="3" type="noConversion"/>
  </si>
  <si>
    <t>凱米颱風
增加土方(m3)</t>
    <phoneticPr fontId="3" type="noConversion"/>
  </si>
  <si>
    <t>凱米颱風
增加經費(萬元)</t>
    <phoneticPr fontId="1" type="noConversion"/>
  </si>
  <si>
    <t>年度計劃長度(m)</t>
    <phoneticPr fontId="1" type="noConversion"/>
  </si>
  <si>
    <t>年度計劃土方(m3)</t>
    <phoneticPr fontId="1" type="noConversion"/>
  </si>
  <si>
    <t>水養科</t>
    <phoneticPr fontId="3" type="noConversion"/>
  </si>
  <si>
    <t>區域排水</t>
    <phoneticPr fontId="3" type="noConversion"/>
  </si>
  <si>
    <t>水保科</t>
    <phoneticPr fontId="3" type="noConversion"/>
  </si>
  <si>
    <t>雨水下水道</t>
    <phoneticPr fontId="3" type="noConversion"/>
  </si>
  <si>
    <t>中小排水</t>
    <phoneticPr fontId="3" type="noConversion"/>
  </si>
  <si>
    <t>市二科</t>
    <phoneticPr fontId="3" type="noConversion"/>
  </si>
  <si>
    <t>雨水下水道合計</t>
    <phoneticPr fontId="3" type="noConversion"/>
  </si>
  <si>
    <t>中小排水合計</t>
    <phoneticPr fontId="3" type="noConversion"/>
  </si>
  <si>
    <t>合計</t>
    <phoneticPr fontId="3" type="noConversion"/>
  </si>
  <si>
    <t>中小排水</t>
    <phoneticPr fontId="3" type="noConversion"/>
  </si>
  <si>
    <t>行政區</t>
    <phoneticPr fontId="3" type="noConversion"/>
  </si>
  <si>
    <t>林園區</t>
    <phoneticPr fontId="3" type="noConversion"/>
  </si>
  <si>
    <t>楠梓區</t>
    <phoneticPr fontId="3" type="noConversion"/>
  </si>
  <si>
    <t>0K+100~0K+900</t>
  </si>
  <si>
    <t>鹽埕區</t>
    <phoneticPr fontId="3" type="noConversion"/>
  </si>
  <si>
    <t>大寮區</t>
    <phoneticPr fontId="3" type="noConversion"/>
  </si>
  <si>
    <t>鼓山區</t>
    <phoneticPr fontId="3" type="noConversion"/>
  </si>
  <si>
    <t>三民區</t>
    <phoneticPr fontId="3" type="noConversion"/>
  </si>
  <si>
    <t>鳥松區</t>
    <phoneticPr fontId="3" type="noConversion"/>
  </si>
  <si>
    <t>大樹區</t>
    <phoneticPr fontId="3" type="noConversion"/>
  </si>
  <si>
    <t>鳥松區</t>
  </si>
  <si>
    <t>0K+000~0K+700</t>
    <phoneticPr fontId="3" type="noConversion"/>
  </si>
  <si>
    <t>坔埔排水</t>
  </si>
  <si>
    <t>旗山區</t>
    <phoneticPr fontId="3" type="noConversion"/>
  </si>
  <si>
    <t>典寶溪排水</t>
    <phoneticPr fontId="3" type="noConversion"/>
  </si>
  <si>
    <t>大社區</t>
    <phoneticPr fontId="3" type="noConversion"/>
  </si>
  <si>
    <t>1K+900~1K+950</t>
  </si>
  <si>
    <t>美濃區</t>
    <phoneticPr fontId="3" type="noConversion"/>
  </si>
  <si>
    <t>燕巢區</t>
  </si>
  <si>
    <t>大遼排水</t>
    <phoneticPr fontId="3" type="noConversion"/>
  </si>
  <si>
    <t>仁武區</t>
    <phoneticPr fontId="3" type="noConversion"/>
  </si>
  <si>
    <t>岡山區</t>
    <phoneticPr fontId="3" type="noConversion"/>
  </si>
  <si>
    <t>北嶺墘排水</t>
    <phoneticPr fontId="3" type="noConversion"/>
  </si>
  <si>
    <t>1K+465~1K+735</t>
    <phoneticPr fontId="3" type="noConversion"/>
  </si>
  <si>
    <t>1k+150~1k+600</t>
  </si>
  <si>
    <t>彌陀區</t>
    <phoneticPr fontId="3" type="noConversion"/>
  </si>
  <si>
    <t>路竹區</t>
    <phoneticPr fontId="3" type="noConversion"/>
  </si>
  <si>
    <t>7k+250~8k+150</t>
  </si>
  <si>
    <t>鴨母寮排水</t>
    <phoneticPr fontId="3" type="noConversion"/>
  </si>
  <si>
    <t>1k+200~1k+500</t>
    <phoneticPr fontId="3" type="noConversion"/>
  </si>
  <si>
    <t>典寶溪滯洪池A區</t>
    <phoneticPr fontId="3" type="noConversion"/>
  </si>
  <si>
    <t>潭底排水</t>
    <phoneticPr fontId="3" type="noConversion"/>
  </si>
  <si>
    <t>0K+000~0K+850</t>
    <phoneticPr fontId="3" type="noConversion"/>
  </si>
  <si>
    <t>岡山、路竹區</t>
    <phoneticPr fontId="3" type="noConversion"/>
  </si>
  <si>
    <t>土庫排水</t>
    <phoneticPr fontId="3" type="noConversion"/>
  </si>
  <si>
    <t>路竹、阿蓮區</t>
    <phoneticPr fontId="3" type="noConversion"/>
  </si>
  <si>
    <t>1K+500~2K+050</t>
  </si>
  <si>
    <t>2K+800~3K+230</t>
  </si>
  <si>
    <t>茄萣區</t>
    <phoneticPr fontId="3" type="noConversion"/>
  </si>
  <si>
    <t>6K+250~7K+400</t>
    <phoneticPr fontId="3" type="noConversion"/>
  </si>
  <si>
    <t>3K+420~7K+250</t>
  </si>
  <si>
    <t>7K+550~9K+550</t>
  </si>
  <si>
    <t>0K+000~5K+200</t>
    <phoneticPr fontId="3" type="noConversion"/>
  </si>
  <si>
    <t>阿蓮區</t>
    <phoneticPr fontId="3" type="noConversion"/>
  </si>
  <si>
    <t>0K+000~4K+239</t>
  </si>
  <si>
    <t>0K+000~2K+750</t>
  </si>
  <si>
    <t>五甲尾排水</t>
    <phoneticPr fontId="3" type="noConversion"/>
  </si>
  <si>
    <t>0K+000~3K+319</t>
    <phoneticPr fontId="3" type="noConversion"/>
  </si>
  <si>
    <t>0K+000~4K+289</t>
  </si>
  <si>
    <t>岡山區</t>
  </si>
  <si>
    <t>土庫排水</t>
  </si>
  <si>
    <t>0K+600~0K+650</t>
  </si>
  <si>
    <t>0K+600~0K+700</t>
  </si>
  <si>
    <t>湖內區</t>
  </si>
  <si>
    <t>湖內排水</t>
  </si>
  <si>
    <t>路竹區</t>
  </si>
  <si>
    <t>大湖埤排水</t>
  </si>
  <si>
    <t>3K+300~4K+600</t>
  </si>
  <si>
    <t>竹仔港排水</t>
  </si>
  <si>
    <t>4K+400~7K+053</t>
  </si>
  <si>
    <t>阿蓮區</t>
  </si>
  <si>
    <t>中路排水</t>
  </si>
  <si>
    <t>0K+000~1K+583</t>
  </si>
  <si>
    <t>潭底排水</t>
  </si>
  <si>
    <t>0K+850~2K+730</t>
  </si>
  <si>
    <t>彌陀區</t>
  </si>
  <si>
    <t>漯底排水</t>
  </si>
  <si>
    <t>菜寮溝排水</t>
  </si>
  <si>
    <t>0K+50~0K+200</t>
  </si>
  <si>
    <t>5K+530-5K+920</t>
  </si>
  <si>
    <t>大遼排水</t>
  </si>
  <si>
    <t>3K+751~5K+200</t>
  </si>
  <si>
    <t>鹽埕大排文安橋旁</t>
  </si>
  <si>
    <t>客人埤排水</t>
  </si>
  <si>
    <t>2K+400~2K+800</t>
  </si>
  <si>
    <t>0K+000~0K+300</t>
  </si>
  <si>
    <t>草溝排水</t>
  </si>
  <si>
    <t>0K+000~1K+550</t>
  </si>
  <si>
    <t>為隨排水</t>
  </si>
  <si>
    <t>0K+300~1K+050</t>
  </si>
  <si>
    <t>湖內區</t>
    <phoneticPr fontId="3" type="noConversion"/>
  </si>
  <si>
    <t>田厝排水</t>
  </si>
  <si>
    <t>0K+200~0K+428</t>
  </si>
  <si>
    <t>K+350~3K+750</t>
  </si>
  <si>
    <t>石螺潭排水</t>
  </si>
  <si>
    <t>梓官區</t>
  </si>
  <si>
    <t>0k+000~0k+895</t>
  </si>
  <si>
    <t>0K+000~1K+200</t>
  </si>
  <si>
    <t>鳳山厝排水</t>
  </si>
  <si>
    <t>牛石坑排水</t>
  </si>
  <si>
    <t>街尾崙排水</t>
  </si>
  <si>
    <t>0K+000~1K+350</t>
  </si>
  <si>
    <t>典寶溪排水</t>
  </si>
  <si>
    <t>7K+000~7K+550</t>
  </si>
  <si>
    <t>大社排水</t>
  </si>
  <si>
    <t>計劃清疏長度(m)</t>
    <phoneticPr fontId="1" type="noConversion"/>
  </si>
  <si>
    <t>計劃清淤量(m3)</t>
    <phoneticPr fontId="1" type="noConversion"/>
  </si>
  <si>
    <t>實際完成清疏長度(m)</t>
    <phoneticPr fontId="1" type="noConversion"/>
  </si>
  <si>
    <t>實際完成清淤量(m3)</t>
    <phoneticPr fontId="1" type="noConversion"/>
  </si>
  <si>
    <t>永安區</t>
    <phoneticPr fontId="3" type="noConversion"/>
  </si>
  <si>
    <t>橋頭區</t>
    <phoneticPr fontId="3" type="noConversion"/>
  </si>
  <si>
    <t>左營區</t>
    <phoneticPr fontId="3" type="noConversion"/>
  </si>
  <si>
    <t>鳳山區</t>
    <phoneticPr fontId="3" type="noConversion"/>
  </si>
  <si>
    <t>編號</t>
    <phoneticPr fontId="3" type="noConversion"/>
  </si>
  <si>
    <t>茄萣區</t>
    <phoneticPr fontId="3" type="noConversion"/>
  </si>
  <si>
    <t>完成率</t>
    <phoneticPr fontId="3" type="noConversion"/>
  </si>
  <si>
    <t>113年度高雄市區域排水清疏統計表  (資料時間113/10/31)</t>
    <phoneticPr fontId="3" type="noConversion"/>
  </si>
  <si>
    <t>編號</t>
    <phoneticPr fontId="3" type="noConversion"/>
  </si>
  <si>
    <t>行政區</t>
    <phoneticPr fontId="3" type="noConversion"/>
  </si>
  <si>
    <t>區域排水</t>
    <phoneticPr fontId="3" type="noConversion"/>
  </si>
  <si>
    <t>施作範圍</t>
    <phoneticPr fontId="3" type="noConversion"/>
  </si>
  <si>
    <t>茄萣排水</t>
    <phoneticPr fontId="3" type="noConversion"/>
  </si>
  <si>
    <t>茄萣區崎漏506-2號
(0K+250~0K+350)</t>
    <phoneticPr fontId="3" type="noConversion"/>
  </si>
  <si>
    <t>涵口圳排水</t>
    <phoneticPr fontId="3" type="noConversion"/>
  </si>
  <si>
    <t>1K+900~2K+150、
2K+750~6K+300</t>
    <phoneticPr fontId="3" type="noConversion"/>
  </si>
  <si>
    <t>茄萣區</t>
    <phoneticPr fontId="3" type="noConversion"/>
  </si>
  <si>
    <t>茄萣排水</t>
    <phoneticPr fontId="3" type="noConversion"/>
  </si>
  <si>
    <t>2K+900~3K+700</t>
    <phoneticPr fontId="3" type="noConversion"/>
  </si>
  <si>
    <t>2K+000~2K+600</t>
    <phoneticPr fontId="3" type="noConversion"/>
  </si>
  <si>
    <t>湖內排水</t>
    <phoneticPr fontId="3" type="noConversion"/>
  </si>
  <si>
    <t>6K+400~6K+800</t>
    <phoneticPr fontId="3" type="noConversion"/>
  </si>
  <si>
    <t>湖內區</t>
    <phoneticPr fontId="3" type="noConversion"/>
  </si>
  <si>
    <t>2K+800~4K+50</t>
    <phoneticPr fontId="3" type="noConversion"/>
  </si>
  <si>
    <t>阿蓮區</t>
    <phoneticPr fontId="3" type="noConversion"/>
  </si>
  <si>
    <t>九鬮排水</t>
    <phoneticPr fontId="3" type="noConversion"/>
  </si>
  <si>
    <t>0K+000~1K+160</t>
    <phoneticPr fontId="3" type="noConversion"/>
  </si>
  <si>
    <t>中甲排水</t>
    <phoneticPr fontId="3" type="noConversion"/>
  </si>
  <si>
    <t>1K+180~1K+900</t>
    <phoneticPr fontId="3" type="noConversion"/>
  </si>
  <si>
    <t>老公掘排水</t>
    <phoneticPr fontId="3" type="noConversion"/>
  </si>
  <si>
    <t>路竹、阿蓮區</t>
    <phoneticPr fontId="3" type="noConversion"/>
  </si>
  <si>
    <t>土庫排水</t>
    <phoneticPr fontId="3" type="noConversion"/>
  </si>
  <si>
    <t>5K+100~6K+250</t>
    <phoneticPr fontId="3" type="noConversion"/>
  </si>
  <si>
    <t>路竹區</t>
    <phoneticPr fontId="3" type="noConversion"/>
  </si>
  <si>
    <t>大湖埤排水</t>
    <phoneticPr fontId="3" type="noConversion"/>
  </si>
  <si>
    <t>7k+250~7k+770</t>
    <phoneticPr fontId="3" type="noConversion"/>
  </si>
  <si>
    <t>鴨母寮排水</t>
    <phoneticPr fontId="3" type="noConversion"/>
  </si>
  <si>
    <t>1k+900~2k+300</t>
    <phoneticPr fontId="3" type="noConversion"/>
  </si>
  <si>
    <t>路竹區</t>
    <phoneticPr fontId="3" type="noConversion"/>
  </si>
  <si>
    <t>大湖埤排水</t>
    <phoneticPr fontId="3" type="noConversion"/>
  </si>
  <si>
    <t>路竹區</t>
    <phoneticPr fontId="3" type="noConversion"/>
  </si>
  <si>
    <t>陷後坑排水</t>
    <phoneticPr fontId="3" type="noConversion"/>
  </si>
  <si>
    <t>2K+800~3K+500</t>
    <phoneticPr fontId="3" type="noConversion"/>
  </si>
  <si>
    <t>岡山、路竹區</t>
    <phoneticPr fontId="3" type="noConversion"/>
  </si>
  <si>
    <t>土庫排水</t>
    <phoneticPr fontId="3" type="noConversion"/>
  </si>
  <si>
    <t>4K+025~5K+100</t>
    <phoneticPr fontId="3" type="noConversion"/>
  </si>
  <si>
    <t>0K+450~0K+650</t>
    <phoneticPr fontId="3" type="noConversion"/>
  </si>
  <si>
    <t>土庫排水
中甲排水</t>
    <phoneticPr fontId="3" type="noConversion"/>
  </si>
  <si>
    <t>9K+400~9K+500
0K+000~0K+050</t>
    <phoneticPr fontId="3" type="noConversion"/>
  </si>
  <si>
    <t>岡山區</t>
    <phoneticPr fontId="3" type="noConversion"/>
  </si>
  <si>
    <t>4k+100~4k+600</t>
    <phoneticPr fontId="3" type="noConversion"/>
  </si>
  <si>
    <t>2k+300~2k+340</t>
    <phoneticPr fontId="3" type="noConversion"/>
  </si>
  <si>
    <t>1K+250~2K+600</t>
    <phoneticPr fontId="3" type="noConversion"/>
  </si>
  <si>
    <t>2k+200~2k+600</t>
    <phoneticPr fontId="3" type="noConversion"/>
  </si>
  <si>
    <t>1K+900~2K+400</t>
    <phoneticPr fontId="3" type="noConversion"/>
  </si>
  <si>
    <t>典寶溪滯洪池B區</t>
    <phoneticPr fontId="3" type="noConversion"/>
  </si>
  <si>
    <t>永安區</t>
    <phoneticPr fontId="3" type="noConversion"/>
  </si>
  <si>
    <t>北溝排水</t>
    <phoneticPr fontId="3" type="noConversion"/>
  </si>
  <si>
    <t>0K+050~0K+550</t>
    <phoneticPr fontId="3" type="noConversion"/>
  </si>
  <si>
    <t>0K+600~0K+700</t>
    <phoneticPr fontId="3" type="noConversion"/>
  </si>
  <si>
    <t>彌陀區</t>
    <phoneticPr fontId="3" type="noConversion"/>
  </si>
  <si>
    <t>湖內排水</t>
    <phoneticPr fontId="3" type="noConversion"/>
  </si>
  <si>
    <t>0K+000~1K+600</t>
    <phoneticPr fontId="3" type="noConversion"/>
  </si>
  <si>
    <t>0K+400~0K+450、
1K+100~1K+300</t>
    <phoneticPr fontId="3" type="noConversion"/>
  </si>
  <si>
    <t>彌陀區</t>
    <phoneticPr fontId="3" type="noConversion"/>
  </si>
  <si>
    <t>鹽埕排水</t>
    <phoneticPr fontId="3" type="noConversion"/>
  </si>
  <si>
    <t>2K+645~2K+800</t>
    <phoneticPr fontId="3" type="noConversion"/>
  </si>
  <si>
    <t>海尾排水</t>
    <phoneticPr fontId="3" type="noConversion"/>
  </si>
  <si>
    <t>2K+280~3K+161</t>
    <phoneticPr fontId="3" type="noConversion"/>
  </si>
  <si>
    <t>舊港西排水</t>
    <phoneticPr fontId="3" type="noConversion"/>
  </si>
  <si>
    <t>0K+600~0K+650</t>
    <phoneticPr fontId="3" type="noConversion"/>
  </si>
  <si>
    <t>橋頭區</t>
    <phoneticPr fontId="3" type="noConversion"/>
  </si>
  <si>
    <t>典寶溪</t>
    <phoneticPr fontId="3" type="noConversion"/>
  </si>
  <si>
    <t>2K+500~2K+650</t>
    <phoneticPr fontId="3" type="noConversion"/>
  </si>
  <si>
    <t>1K+850~2K+800</t>
    <phoneticPr fontId="3" type="noConversion"/>
  </si>
  <si>
    <t>旗山區</t>
    <phoneticPr fontId="3" type="noConversion"/>
  </si>
  <si>
    <t>清水排水</t>
    <phoneticPr fontId="3" type="noConversion"/>
  </si>
  <si>
    <t>0k+000~0k+770</t>
    <phoneticPr fontId="3" type="noConversion"/>
  </si>
  <si>
    <t>旗山區</t>
    <phoneticPr fontId="3" type="noConversion"/>
  </si>
  <si>
    <t>溪州排水</t>
    <phoneticPr fontId="3" type="noConversion"/>
  </si>
  <si>
    <t>0K+000~2K+420</t>
    <phoneticPr fontId="3" type="noConversion"/>
  </si>
  <si>
    <t>旗山五號排水</t>
    <phoneticPr fontId="3" type="noConversion"/>
  </si>
  <si>
    <t>0K+550、0K+800</t>
    <phoneticPr fontId="3" type="noConversion"/>
  </si>
  <si>
    <t>2K+030~2K+609</t>
    <phoneticPr fontId="3" type="noConversion"/>
  </si>
  <si>
    <t>1K+170~1K+750</t>
    <phoneticPr fontId="3" type="noConversion"/>
  </si>
  <si>
    <t>濟元宮旁排水</t>
    <phoneticPr fontId="3" type="noConversion"/>
  </si>
  <si>
    <t>0K+000~1K+100</t>
    <phoneticPr fontId="3" type="noConversion"/>
  </si>
  <si>
    <t>鯤洲排水</t>
    <phoneticPr fontId="3" type="noConversion"/>
  </si>
  <si>
    <t>0K+000~0K+564
及往下游800</t>
    <phoneticPr fontId="3" type="noConversion"/>
  </si>
  <si>
    <t>美濃區</t>
    <phoneticPr fontId="3" type="noConversion"/>
  </si>
  <si>
    <t>竹子門排水</t>
    <phoneticPr fontId="3" type="noConversion"/>
  </si>
  <si>
    <t>3K+650~3K+900</t>
    <phoneticPr fontId="3" type="noConversion"/>
  </si>
  <si>
    <t>東門排水</t>
    <phoneticPr fontId="3" type="noConversion"/>
  </si>
  <si>
    <t>0K+000~1K+373</t>
    <phoneticPr fontId="3" type="noConversion"/>
  </si>
  <si>
    <t>0K+800~1K+373</t>
    <phoneticPr fontId="3" type="noConversion"/>
  </si>
  <si>
    <t>羌子寮排水</t>
    <phoneticPr fontId="3" type="noConversion"/>
  </si>
  <si>
    <t>0K+000~0K+400</t>
    <phoneticPr fontId="3" type="noConversion"/>
  </si>
  <si>
    <t>美濃湖排水</t>
    <phoneticPr fontId="3" type="noConversion"/>
  </si>
  <si>
    <t>0K+000~1K+000</t>
    <phoneticPr fontId="3" type="noConversion"/>
  </si>
  <si>
    <t>美濃區</t>
    <phoneticPr fontId="3" type="noConversion"/>
  </si>
  <si>
    <t>清水排水</t>
    <phoneticPr fontId="3" type="noConversion"/>
  </si>
  <si>
    <t>3K+900~5K+568</t>
    <phoneticPr fontId="3" type="noConversion"/>
  </si>
  <si>
    <t>1K+450~3K+900</t>
    <phoneticPr fontId="3" type="noConversion"/>
  </si>
  <si>
    <t>0K+000~1K+450</t>
    <phoneticPr fontId="3" type="noConversion"/>
  </si>
  <si>
    <t>福安排水</t>
    <phoneticPr fontId="3" type="noConversion"/>
  </si>
  <si>
    <t>3K+100~3K+620、
4K+100~5K+216</t>
    <phoneticPr fontId="3" type="noConversion"/>
  </si>
  <si>
    <t>3K+100~5K+216</t>
    <phoneticPr fontId="3" type="noConversion"/>
  </si>
  <si>
    <t>劉庄排水</t>
    <phoneticPr fontId="3" type="noConversion"/>
  </si>
  <si>
    <t>0K+000~1K+200</t>
    <phoneticPr fontId="3" type="noConversion"/>
  </si>
  <si>
    <t>美濃湖水庫</t>
    <phoneticPr fontId="3" type="noConversion"/>
  </si>
  <si>
    <t>大樹區</t>
    <phoneticPr fontId="3" type="noConversion"/>
  </si>
  <si>
    <t>大樹排水</t>
    <phoneticPr fontId="3" type="noConversion"/>
  </si>
  <si>
    <t>0K+150~2K+150</t>
    <phoneticPr fontId="3" type="noConversion"/>
  </si>
  <si>
    <t>水寮分線一</t>
    <phoneticPr fontId="3" type="noConversion"/>
  </si>
  <si>
    <t>0K+000~0K+550</t>
    <phoneticPr fontId="3" type="noConversion"/>
  </si>
  <si>
    <t>竹寮排水</t>
    <phoneticPr fontId="3" type="noConversion"/>
  </si>
  <si>
    <t>0K+250~1K+600</t>
    <phoneticPr fontId="3" type="noConversion"/>
  </si>
  <si>
    <t>姑婆寮排水</t>
    <phoneticPr fontId="3" type="noConversion"/>
  </si>
  <si>
    <t>0K+600~1K+520</t>
    <phoneticPr fontId="3" type="noConversion"/>
  </si>
  <si>
    <t>1K+504</t>
    <phoneticPr fontId="3" type="noConversion"/>
  </si>
  <si>
    <t>1K+450~1K+504</t>
    <phoneticPr fontId="3" type="noConversion"/>
  </si>
  <si>
    <t>湖底排水</t>
    <phoneticPr fontId="3" type="noConversion"/>
  </si>
  <si>
    <t>3K+000~6K+624</t>
    <phoneticPr fontId="3" type="noConversion"/>
  </si>
  <si>
    <t>大樹區</t>
    <phoneticPr fontId="3" type="noConversion"/>
  </si>
  <si>
    <t>5K+080~5K+500</t>
    <phoneticPr fontId="3" type="noConversion"/>
  </si>
  <si>
    <t>1K+550~3K+000</t>
    <phoneticPr fontId="3" type="noConversion"/>
  </si>
  <si>
    <t>黑瓦窯排水</t>
    <phoneticPr fontId="3" type="noConversion"/>
  </si>
  <si>
    <t>2K+900~3K+770</t>
    <phoneticPr fontId="3" type="noConversion"/>
  </si>
  <si>
    <t>0K+350~2K+900</t>
    <phoneticPr fontId="3" type="noConversion"/>
  </si>
  <si>
    <t>2K+900~3K+130</t>
    <phoneticPr fontId="3" type="noConversion"/>
  </si>
  <si>
    <t>1K+400</t>
    <phoneticPr fontId="3" type="noConversion"/>
  </si>
  <si>
    <t>舊鐵橋溼地公園</t>
    <phoneticPr fontId="3" type="noConversion"/>
  </si>
  <si>
    <t>北側園區道路</t>
    <phoneticPr fontId="3" type="noConversion"/>
  </si>
  <si>
    <t>0K+000~2K+250</t>
    <phoneticPr fontId="3" type="noConversion"/>
  </si>
  <si>
    <t>大坑排水</t>
    <phoneticPr fontId="3" type="noConversion"/>
  </si>
  <si>
    <t>0K+500~2K+400</t>
    <phoneticPr fontId="3" type="noConversion"/>
  </si>
  <si>
    <t>0K+350~2K+000</t>
    <phoneticPr fontId="3" type="noConversion"/>
  </si>
  <si>
    <t>湖底排水</t>
    <phoneticPr fontId="3" type="noConversion"/>
  </si>
  <si>
    <t>1K+550~4K+650</t>
    <phoneticPr fontId="3" type="noConversion"/>
  </si>
  <si>
    <t>0K+000~1K+400</t>
    <phoneticPr fontId="3" type="noConversion"/>
  </si>
  <si>
    <t>大遼排水</t>
    <phoneticPr fontId="3" type="noConversion"/>
  </si>
  <si>
    <t>5K+230-6K+450</t>
    <phoneticPr fontId="3" type="noConversion"/>
  </si>
  <si>
    <t>燕巢區</t>
    <phoneticPr fontId="3" type="noConversion"/>
  </si>
  <si>
    <t>大遼排水</t>
    <phoneticPr fontId="3" type="noConversion"/>
  </si>
  <si>
    <t>8k+700~9k+300</t>
    <phoneticPr fontId="3" type="noConversion"/>
  </si>
  <si>
    <t>吊雞林排水</t>
    <phoneticPr fontId="3" type="noConversion"/>
  </si>
  <si>
    <t>0K+000~0K+950</t>
    <phoneticPr fontId="3" type="noConversion"/>
  </si>
  <si>
    <t>典寶溪排水</t>
    <phoneticPr fontId="3" type="noConversion"/>
  </si>
  <si>
    <t>鳳山厝支線</t>
    <phoneticPr fontId="3" type="noConversion"/>
  </si>
  <si>
    <t>1K+900~2K+120</t>
    <phoneticPr fontId="3" type="noConversion"/>
  </si>
  <si>
    <t>瓊林排水</t>
    <phoneticPr fontId="3" type="noConversion"/>
  </si>
  <si>
    <t>0K+000~2K+000</t>
    <phoneticPr fontId="3" type="noConversion"/>
  </si>
  <si>
    <t>大社區</t>
    <phoneticPr fontId="3" type="noConversion"/>
  </si>
  <si>
    <t>三奶壇排水</t>
    <phoneticPr fontId="3" type="noConversion"/>
  </si>
  <si>
    <t>2K+050~2K+613</t>
    <phoneticPr fontId="3" type="noConversion"/>
  </si>
  <si>
    <t>大社區</t>
    <phoneticPr fontId="3" type="noConversion"/>
  </si>
  <si>
    <t>2K+660</t>
    <phoneticPr fontId="3" type="noConversion"/>
  </si>
  <si>
    <t>中里排水</t>
    <phoneticPr fontId="3" type="noConversion"/>
  </si>
  <si>
    <t>1K+050~1K+894</t>
    <phoneticPr fontId="3" type="noConversion"/>
  </si>
  <si>
    <t>0K+000~0K+350、
0K+400~0K+750</t>
    <phoneticPr fontId="3" type="noConversion"/>
  </si>
  <si>
    <t>牛食坑支線</t>
    <phoneticPr fontId="3" type="noConversion"/>
  </si>
  <si>
    <t>2K+070~2K+090、
1K+800、2K+000</t>
    <phoneticPr fontId="3" type="noConversion"/>
  </si>
  <si>
    <t>7K+780~9K+250</t>
    <phoneticPr fontId="3" type="noConversion"/>
  </si>
  <si>
    <t>林子邊排水</t>
    <phoneticPr fontId="3" type="noConversion"/>
  </si>
  <si>
    <t>0K+000~1K+240</t>
    <phoneticPr fontId="3" type="noConversion"/>
  </si>
  <si>
    <t>保社甲排水</t>
    <phoneticPr fontId="3" type="noConversion"/>
  </si>
  <si>
    <t>0K+000~0K+770</t>
    <phoneticPr fontId="3" type="noConversion"/>
  </si>
  <si>
    <t>鳳山厝支線</t>
    <phoneticPr fontId="3" type="noConversion"/>
  </si>
  <si>
    <t>0K+940~1K+600</t>
    <phoneticPr fontId="3" type="noConversion"/>
  </si>
  <si>
    <t>0K-900~0K-950</t>
    <phoneticPr fontId="3" type="noConversion"/>
  </si>
  <si>
    <t>典寶溪排水</t>
    <phoneticPr fontId="3" type="noConversion"/>
  </si>
  <si>
    <t>10K+100~10K+400</t>
    <phoneticPr fontId="3" type="noConversion"/>
  </si>
  <si>
    <t>5K+800~6K+300</t>
    <phoneticPr fontId="3" type="noConversion"/>
  </si>
  <si>
    <t>援中港第一支線</t>
    <phoneticPr fontId="3" type="noConversion"/>
  </si>
  <si>
    <t>4K+250~4K+750</t>
    <phoneticPr fontId="3" type="noConversion"/>
  </si>
  <si>
    <t>0K+250~0K+300</t>
    <phoneticPr fontId="3" type="noConversion"/>
  </si>
  <si>
    <t>援中港第一支線排水</t>
    <phoneticPr fontId="3" type="noConversion"/>
  </si>
  <si>
    <t>0K+750~2K+050</t>
    <phoneticPr fontId="3" type="noConversion"/>
  </si>
  <si>
    <t>番仔溝排水</t>
    <phoneticPr fontId="3" type="noConversion"/>
  </si>
  <si>
    <t>0K+050~0K+500</t>
    <phoneticPr fontId="3" type="noConversion"/>
  </si>
  <si>
    <t>筆秀排水</t>
    <phoneticPr fontId="3" type="noConversion"/>
  </si>
  <si>
    <t>0K+050~1K+150</t>
    <phoneticPr fontId="3" type="noConversion"/>
  </si>
  <si>
    <t>0K+050~1K+100</t>
    <phoneticPr fontId="3" type="noConversion"/>
  </si>
  <si>
    <t>鳥松區</t>
    <phoneticPr fontId="3" type="noConversion"/>
  </si>
  <si>
    <t>十九灣排水</t>
    <phoneticPr fontId="3" type="noConversion"/>
  </si>
  <si>
    <t>0K+400~0K+700</t>
    <phoneticPr fontId="3" type="noConversion"/>
  </si>
  <si>
    <t>山湖排水</t>
    <phoneticPr fontId="3" type="noConversion"/>
  </si>
  <si>
    <t>0K+280~0K+670、
0K+000</t>
    <phoneticPr fontId="3" type="noConversion"/>
  </si>
  <si>
    <t>仁美排水</t>
    <phoneticPr fontId="3" type="noConversion"/>
  </si>
  <si>
    <t>0K+800~1K+850</t>
    <phoneticPr fontId="3" type="noConversion"/>
  </si>
  <si>
    <t>2K+350~3K+048</t>
    <phoneticPr fontId="3" type="noConversion"/>
  </si>
  <si>
    <t>0K+000~0K+700</t>
    <phoneticPr fontId="3" type="noConversion"/>
  </si>
  <si>
    <t>本館排水</t>
    <phoneticPr fontId="3" type="noConversion"/>
  </si>
  <si>
    <t>2K+880~2K+890</t>
    <phoneticPr fontId="3" type="noConversion"/>
  </si>
  <si>
    <t>坔埔排水</t>
    <phoneticPr fontId="3" type="noConversion"/>
  </si>
  <si>
    <t>0K+000~2K+800</t>
    <phoneticPr fontId="3" type="noConversion"/>
  </si>
  <si>
    <t>0K+450~2K+500</t>
    <phoneticPr fontId="3" type="noConversion"/>
  </si>
  <si>
    <t>曹公新圳排水</t>
    <phoneticPr fontId="3" type="noConversion"/>
  </si>
  <si>
    <t>2K+450~4K+675</t>
    <phoneticPr fontId="3" type="noConversion"/>
  </si>
  <si>
    <t>5K+230~5k+285</t>
    <phoneticPr fontId="3" type="noConversion"/>
  </si>
  <si>
    <t>楠梓區</t>
    <phoneticPr fontId="3" type="noConversion"/>
  </si>
  <si>
    <t>後勁溪排水</t>
    <phoneticPr fontId="3" type="noConversion"/>
  </si>
  <si>
    <t>5K+050~5K+600</t>
    <phoneticPr fontId="3" type="noConversion"/>
  </si>
  <si>
    <t>8K+850~10K+500、11K+250~12K+800</t>
    <phoneticPr fontId="3" type="noConversion"/>
  </si>
  <si>
    <t>6K+800~8K+100</t>
    <phoneticPr fontId="3" type="noConversion"/>
  </si>
  <si>
    <t>2K+150~2K+400</t>
    <phoneticPr fontId="3" type="noConversion"/>
  </si>
  <si>
    <t>7K+650~8K+100</t>
    <phoneticPr fontId="3" type="noConversion"/>
  </si>
  <si>
    <t>8K+100-8K+800</t>
    <phoneticPr fontId="3" type="noConversion"/>
  </si>
  <si>
    <t>4K+800~5K+600</t>
    <phoneticPr fontId="3" type="noConversion"/>
  </si>
  <si>
    <t>牛食坑排水</t>
    <phoneticPr fontId="3" type="noConversion"/>
  </si>
  <si>
    <t>0K+450~0K+550</t>
    <phoneticPr fontId="3" type="noConversion"/>
  </si>
  <si>
    <t>鳳山厝排水</t>
    <phoneticPr fontId="3" type="noConversion"/>
  </si>
  <si>
    <t>0K+100~0K+900</t>
    <phoneticPr fontId="3" type="noConversion"/>
  </si>
  <si>
    <t>外埔排水</t>
    <phoneticPr fontId="3" type="noConversion"/>
  </si>
  <si>
    <t>0K+300~0K+600、1K+300~1K+669</t>
    <phoneticPr fontId="3" type="noConversion"/>
  </si>
  <si>
    <t>5K+600~6K+800</t>
    <phoneticPr fontId="3" type="noConversion"/>
  </si>
  <si>
    <t>左營區</t>
    <phoneticPr fontId="3" type="noConversion"/>
  </si>
  <si>
    <t>愛河排水</t>
    <phoneticPr fontId="3" type="noConversion"/>
  </si>
  <si>
    <t>8K+650~9K+650</t>
    <phoneticPr fontId="3" type="noConversion"/>
  </si>
  <si>
    <t>7K+250~8K+300</t>
    <phoneticPr fontId="3" type="noConversion"/>
  </si>
  <si>
    <t>仁武區</t>
    <phoneticPr fontId="3" type="noConversion"/>
  </si>
  <si>
    <t>北屋排水</t>
    <phoneticPr fontId="3" type="noConversion"/>
  </si>
  <si>
    <t>0K+680~1K+900</t>
    <phoneticPr fontId="3" type="noConversion"/>
  </si>
  <si>
    <t>仁武排水</t>
    <phoneticPr fontId="3" type="noConversion"/>
  </si>
  <si>
    <t>1K+450~1K+650</t>
    <phoneticPr fontId="3" type="noConversion"/>
  </si>
  <si>
    <t>獅龍溪排水</t>
    <phoneticPr fontId="3" type="noConversion"/>
  </si>
  <si>
    <t>0K+000~3K+200、3K+900~4K+400、7K+250~7K+950</t>
    <phoneticPr fontId="3" type="noConversion"/>
  </si>
  <si>
    <t>6K+850~7K+200</t>
    <phoneticPr fontId="3" type="noConversion"/>
  </si>
  <si>
    <t>前埔厝排水</t>
    <phoneticPr fontId="3" type="noConversion"/>
  </si>
  <si>
    <t>0K+000~0K+350</t>
    <phoneticPr fontId="3" type="noConversion"/>
  </si>
  <si>
    <t>九番埤排水</t>
    <phoneticPr fontId="3" type="noConversion"/>
  </si>
  <si>
    <t>0K+550~0K+950</t>
    <phoneticPr fontId="3" type="noConversion"/>
  </si>
  <si>
    <t>0K+950~1K+800</t>
    <phoneticPr fontId="3" type="noConversion"/>
  </si>
  <si>
    <t>1K+800~2K+510</t>
    <phoneticPr fontId="3" type="noConversion"/>
  </si>
  <si>
    <t>0K+400~2K+500</t>
    <phoneticPr fontId="3" type="noConversion"/>
  </si>
  <si>
    <t>1K+250~1K+450</t>
    <phoneticPr fontId="3" type="noConversion"/>
  </si>
  <si>
    <t>三民區</t>
    <phoneticPr fontId="3" type="noConversion"/>
  </si>
  <si>
    <t>寶珠溝排水</t>
    <phoneticPr fontId="3" type="noConversion"/>
  </si>
  <si>
    <t>1K+200~1K+477</t>
    <phoneticPr fontId="3" type="noConversion"/>
  </si>
  <si>
    <t>鼓山區</t>
    <phoneticPr fontId="3" type="noConversion"/>
  </si>
  <si>
    <t>鼓山運河排水</t>
    <phoneticPr fontId="3" type="noConversion"/>
  </si>
  <si>
    <t>0K+150~0K+428</t>
    <phoneticPr fontId="3" type="noConversion"/>
  </si>
  <si>
    <t>鹽埕區</t>
    <phoneticPr fontId="3" type="noConversion"/>
  </si>
  <si>
    <t>0K+200~1K+300</t>
    <phoneticPr fontId="3" type="noConversion"/>
  </si>
  <si>
    <t>鳳山區</t>
    <phoneticPr fontId="3" type="noConversion"/>
  </si>
  <si>
    <t>鳳山溪排水</t>
    <phoneticPr fontId="3" type="noConversion"/>
  </si>
  <si>
    <t>11K+775~12K+537</t>
    <phoneticPr fontId="3" type="noConversion"/>
  </si>
  <si>
    <t>4K+600~8K+850</t>
    <phoneticPr fontId="3" type="noConversion"/>
  </si>
  <si>
    <t>過埤排水</t>
    <phoneticPr fontId="3" type="noConversion"/>
  </si>
  <si>
    <t>0K+300~0K+800</t>
    <phoneticPr fontId="3" type="noConversion"/>
  </si>
  <si>
    <t>6K+650~7K+950</t>
    <phoneticPr fontId="3" type="noConversion"/>
  </si>
  <si>
    <t>大寮區</t>
    <phoneticPr fontId="3" type="noConversion"/>
  </si>
  <si>
    <t>大寮排水</t>
    <phoneticPr fontId="3" type="noConversion"/>
  </si>
  <si>
    <t>0K+000~3K+505</t>
    <phoneticPr fontId="3" type="noConversion"/>
  </si>
  <si>
    <t>1K+700~1K+900</t>
    <phoneticPr fontId="3" type="noConversion"/>
  </si>
  <si>
    <t>前庄排水</t>
    <phoneticPr fontId="3" type="noConversion"/>
  </si>
  <si>
    <t>0K+000~1K+178</t>
    <phoneticPr fontId="3" type="noConversion"/>
  </si>
  <si>
    <t>1K+178~1K+492</t>
    <phoneticPr fontId="3" type="noConversion"/>
  </si>
  <si>
    <t>林園排水</t>
    <phoneticPr fontId="3" type="noConversion"/>
  </si>
  <si>
    <t>11K+300~12K+500</t>
    <phoneticPr fontId="3" type="noConversion"/>
  </si>
  <si>
    <t>上寮排水</t>
    <phoneticPr fontId="3" type="noConversion"/>
  </si>
  <si>
    <t>0K+000~2K+092</t>
    <phoneticPr fontId="3" type="noConversion"/>
  </si>
  <si>
    <t>潮州寮排水</t>
    <phoneticPr fontId="3" type="noConversion"/>
  </si>
  <si>
    <t>0K+000~3K+400</t>
    <phoneticPr fontId="3" type="noConversion"/>
  </si>
  <si>
    <t>3K+400~6K+809</t>
    <phoneticPr fontId="3" type="noConversion"/>
  </si>
  <si>
    <t>林園區</t>
    <phoneticPr fontId="3" type="noConversion"/>
  </si>
  <si>
    <t>中芸排水</t>
    <phoneticPr fontId="3" type="noConversion"/>
  </si>
  <si>
    <t>2k+000~2k+300</t>
    <phoneticPr fontId="3" type="noConversion"/>
  </si>
  <si>
    <t>4K+000~5K+000</t>
    <phoneticPr fontId="3" type="noConversion"/>
  </si>
  <si>
    <t>中坑門排水</t>
    <phoneticPr fontId="3" type="noConversion"/>
  </si>
  <si>
    <t>0K+150~1K+850</t>
    <phoneticPr fontId="3" type="noConversion"/>
  </si>
  <si>
    <t>港仔埔排水</t>
    <phoneticPr fontId="3" type="noConversion"/>
  </si>
  <si>
    <t>0K+200~1K+334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</si>
</sst>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0.0%"/>
  </numFmts>
  <fonts count="1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1"/>
      <charset val="136"/>
      <scheme val="minor"/>
    </font>
    <font>
      <sz val="20"/>
      <color rgb="FFFF0000"/>
      <name val="微軟正黑體"/>
      <family val="2"/>
      <charset val="136"/>
    </font>
    <font>
      <sz val="20"/>
      <name val="微軟正黑體"/>
      <family val="2"/>
      <charset val="136"/>
    </font>
    <font>
      <b/>
      <sz val="20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6"/>
      <color theme="1"/>
      <name val="微軟正黑體"/>
      <family val="2"/>
      <charset val="136"/>
    </font>
    <font>
      <sz val="12"/>
      <color rgb="FF000000"/>
      <name val="微軟正黑體"/>
      <family val="2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176" fontId="5" fillId="0" borderId="1" xfId="1" applyNumberFormat="1" applyFont="1" applyFill="1" applyBorder="1">
      <alignment vertical="center"/>
    </xf>
    <xf numFmtId="176" fontId="4" fillId="0" borderId="1" xfId="1" applyNumberFormat="1" applyFont="1" applyFill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176" fontId="5" fillId="2" borderId="1" xfId="1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1" xfId="0" applyFont="1" applyBorder="1">
      <alignment vertical="center"/>
    </xf>
    <xf numFmtId="176" fontId="4" fillId="2" borderId="1" xfId="1" applyNumberFormat="1" applyFont="1" applyFill="1" applyBorder="1">
      <alignment vertical="center"/>
    </xf>
    <xf numFmtId="0" fontId="8" fillId="0" borderId="0" xfId="0" applyFont="1">
      <alignment vertical="center"/>
    </xf>
    <xf numFmtId="0" fontId="10" fillId="0" borderId="0" xfId="0" applyFont="1">
      <alignment vertical="center"/>
    </xf>
    <xf numFmtId="176" fontId="8" fillId="0" borderId="0" xfId="1" applyNumberFormat="1" applyFont="1" applyFill="1">
      <alignment vertical="center"/>
    </xf>
    <xf numFmtId="0" fontId="8" fillId="0" borderId="0" xfId="0" applyFont="1" applyAlignment="1">
      <alignment horizontal="center" vertical="center" wrapText="1"/>
    </xf>
    <xf numFmtId="176" fontId="8" fillId="0" borderId="0" xfId="1" applyNumberFormat="1" applyFont="1" applyFill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76" fontId="8" fillId="2" borderId="1" xfId="1" applyNumberFormat="1" applyFont="1" applyFill="1" applyBorder="1" applyAlignment="1">
      <alignment horizontal="center" vertical="center" wrapText="1"/>
    </xf>
    <xf numFmtId="0" fontId="8" fillId="2" borderId="0" xfId="0" applyFont="1" applyFill="1">
      <alignment vertical="center"/>
    </xf>
    <xf numFmtId="176" fontId="8" fillId="2" borderId="1" xfId="1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176" fontId="8" fillId="4" borderId="1" xfId="1" applyNumberFormat="1" applyFont="1" applyFill="1" applyBorder="1" applyAlignment="1">
      <alignment horizontal="center" vertical="center"/>
    </xf>
    <xf numFmtId="176" fontId="8" fillId="4" borderId="1" xfId="1" applyNumberFormat="1" applyFont="1" applyFill="1" applyBorder="1" applyAlignment="1">
      <alignment horizontal="center" vertical="center" wrapText="1"/>
    </xf>
    <xf numFmtId="0" fontId="8" fillId="4" borderId="0" xfId="0" applyFont="1" applyFill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176" fontId="8" fillId="5" borderId="1" xfId="1" applyNumberFormat="1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176" fontId="8" fillId="6" borderId="1" xfId="1" applyNumberFormat="1" applyFont="1" applyFill="1" applyBorder="1" applyAlignment="1">
      <alignment horizontal="center" vertical="center" wrapText="1"/>
    </xf>
    <xf numFmtId="0" fontId="8" fillId="6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0" xfId="0" applyFont="1" applyFill="1">
      <alignment vertical="center"/>
    </xf>
    <xf numFmtId="176" fontId="8" fillId="3" borderId="1" xfId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177" fontId="8" fillId="2" borderId="1" xfId="1" applyNumberFormat="1" applyFont="1" applyFill="1" applyBorder="1" applyAlignment="1">
      <alignment horizontal="center" vertical="center" wrapText="1"/>
    </xf>
    <xf numFmtId="177" fontId="8" fillId="6" borderId="1" xfId="1" applyNumberFormat="1" applyFont="1" applyFill="1" applyBorder="1" applyAlignment="1">
      <alignment horizontal="center" vertical="center" wrapText="1"/>
    </xf>
    <xf numFmtId="177" fontId="8" fillId="4" borderId="1" xfId="1" applyNumberFormat="1" applyFont="1" applyFill="1" applyBorder="1" applyAlignment="1">
      <alignment horizontal="center" vertical="center" wrapText="1"/>
    </xf>
    <xf numFmtId="177" fontId="9" fillId="3" borderId="1" xfId="1" applyNumberFormat="1" applyFont="1" applyFill="1" applyBorder="1" applyAlignment="1">
      <alignment horizontal="center" vertical="center" wrapText="1"/>
    </xf>
    <xf numFmtId="177" fontId="8" fillId="0" borderId="0" xfId="1" applyNumberFormat="1" applyFont="1" applyFill="1" applyAlignment="1">
      <alignment horizontal="center" vertical="center"/>
    </xf>
    <xf numFmtId="0" fontId="0" fillId="0" borderId="0" xfId="0" applyFont="1">
      <alignment vertical="center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D9E1F2"/>
      <color rgb="FFCCFFFF"/>
      <color rgb="FFFFFF85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NE&#19979;&#36617;/&#24180;&#24230;/113/0823/&#26143;&#26399;&#20108;&#38283;&#36039;&#26009;/113&#20977;&#31859;&#39089;&#39080;/113&#24180;&#24230;&#20977;&#31859;&#39089;&#39080;-0823-&#24066;&#19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總表"/>
      <sheetName val="水養科-區域排水"/>
      <sheetName val="水保科-雨水下水道"/>
      <sheetName val="水保科-中小排水"/>
      <sheetName val="市一科-雨水下水道"/>
      <sheetName val="市一科-中小排水"/>
      <sheetName val="市二科-中小排水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7">
          <cell r="C7">
            <v>1071</v>
          </cell>
          <cell r="D7">
            <v>1252.5</v>
          </cell>
          <cell r="E7">
            <v>76.560680000000005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2013 - 2022 主題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6"/>
  <sheetViews>
    <sheetView view="pageBreakPreview" zoomScale="60" zoomScaleNormal="55" workbookViewId="0">
      <selection activeCell="H28" sqref="H28"/>
    </sheetView>
  </sheetViews>
  <sheetFormatPr defaultColWidth="9" defaultRowHeight="16.2"/>
  <cols>
    <col min="1" max="1" width="13.44140625" style="4" customWidth="1"/>
    <col min="2" max="2" width="27.77734375" style="4" customWidth="1"/>
    <col min="3" max="3" width="23.44140625" style="4" customWidth="1"/>
    <col min="4" max="4" width="19.44140625" style="4" bestFit="1" customWidth="1"/>
    <col min="5" max="5" width="25.77734375" style="4" customWidth="1"/>
    <col min="6" max="6" width="18.6640625" style="4" customWidth="1"/>
    <col min="7" max="7" width="22.44140625" style="4" customWidth="1"/>
    <col min="8" max="8" width="24.33203125" style="4" customWidth="1"/>
    <col min="9" max="9" width="29.21875" style="4" customWidth="1"/>
    <col min="10" max="11" width="19.44140625" style="4" bestFit="1" customWidth="1"/>
    <col min="12" max="16384" width="9" style="4"/>
  </cols>
  <sheetData>
    <row r="1" spans="1:11" ht="25.8">
      <c r="A1" s="42" t="s">
        <v>0</v>
      </c>
      <c r="B1" s="42"/>
      <c r="C1" s="42"/>
      <c r="D1" s="42"/>
      <c r="E1" s="42"/>
      <c r="F1" s="42"/>
      <c r="G1" s="3"/>
      <c r="H1" s="3"/>
      <c r="I1" s="3"/>
      <c r="J1" s="3"/>
      <c r="K1" s="3"/>
    </row>
    <row r="2" spans="1:11" ht="51.6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pans="1:11" ht="25.8">
      <c r="A3" s="7" t="s">
        <v>7</v>
      </c>
      <c r="B3" s="7" t="s">
        <v>8</v>
      </c>
      <c r="C3" s="1">
        <f>163053+1100</f>
        <v>164153</v>
      </c>
      <c r="D3" s="1">
        <f>237370.95+29000</f>
        <v>266370.95</v>
      </c>
      <c r="E3" s="1">
        <f>111931+1100</f>
        <v>113031</v>
      </c>
      <c r="F3" s="1">
        <f>191256.5+29000</f>
        <v>220256.5</v>
      </c>
    </row>
    <row r="4" spans="1:11" ht="25.8">
      <c r="A4" s="43" t="s">
        <v>9</v>
      </c>
      <c r="B4" s="7" t="s">
        <v>10</v>
      </c>
      <c r="C4" s="1">
        <v>3000</v>
      </c>
      <c r="D4" s="1">
        <v>300</v>
      </c>
      <c r="E4" s="15">
        <v>2697</v>
      </c>
      <c r="F4" s="15">
        <v>208</v>
      </c>
    </row>
    <row r="5" spans="1:11" ht="25.8">
      <c r="A5" s="43"/>
      <c r="B5" s="7" t="s">
        <v>11</v>
      </c>
      <c r="C5" s="1">
        <v>30818</v>
      </c>
      <c r="D5" s="1">
        <v>25409</v>
      </c>
      <c r="E5" s="15">
        <v>25722</v>
      </c>
      <c r="F5" s="15">
        <v>21056</v>
      </c>
    </row>
    <row r="6" spans="1:11" ht="25.8">
      <c r="A6" s="43" t="s">
        <v>12</v>
      </c>
      <c r="B6" s="7" t="s">
        <v>13</v>
      </c>
      <c r="C6" s="1">
        <v>5421.1</v>
      </c>
      <c r="D6" s="1">
        <v>3230</v>
      </c>
      <c r="E6" s="1">
        <v>4994</v>
      </c>
      <c r="F6" s="1">
        <v>2044</v>
      </c>
    </row>
    <row r="7" spans="1:11" ht="25.8">
      <c r="A7" s="43"/>
      <c r="B7" s="7" t="s">
        <v>14</v>
      </c>
      <c r="C7" s="1">
        <v>26115</v>
      </c>
      <c r="D7" s="1">
        <v>6176</v>
      </c>
      <c r="E7" s="1">
        <v>20622</v>
      </c>
      <c r="F7" s="1">
        <v>9019</v>
      </c>
    </row>
    <row r="8" spans="1:11" ht="25.8">
      <c r="A8" s="43" t="s">
        <v>15</v>
      </c>
      <c r="B8" s="7" t="s">
        <v>10</v>
      </c>
      <c r="C8" s="1">
        <v>8041</v>
      </c>
      <c r="D8" s="1">
        <v>2400</v>
      </c>
      <c r="E8" s="1">
        <v>8578</v>
      </c>
      <c r="F8" s="1">
        <v>1495</v>
      </c>
    </row>
    <row r="9" spans="1:11" ht="25.8">
      <c r="A9" s="43"/>
      <c r="B9" s="7" t="s">
        <v>14</v>
      </c>
      <c r="C9" s="1">
        <v>80975</v>
      </c>
      <c r="D9" s="1">
        <v>6189</v>
      </c>
      <c r="E9" s="1">
        <v>72858</v>
      </c>
      <c r="F9" s="1">
        <v>19835</v>
      </c>
    </row>
    <row r="10" spans="1:11" ht="25.8">
      <c r="A10" s="8"/>
      <c r="B10" s="7" t="s">
        <v>16</v>
      </c>
      <c r="C10" s="1">
        <f>C4+C6+C8</f>
        <v>16462.099999999999</v>
      </c>
      <c r="D10" s="1">
        <f t="shared" ref="D10:D11" si="0">D4+D6+D8</f>
        <v>5930</v>
      </c>
      <c r="E10" s="1">
        <f>E4+E6+E8</f>
        <v>16269</v>
      </c>
      <c r="F10" s="1">
        <f>F4+F6+F8</f>
        <v>3747</v>
      </c>
    </row>
    <row r="11" spans="1:11" ht="25.8">
      <c r="A11" s="8"/>
      <c r="B11" s="7" t="s">
        <v>17</v>
      </c>
      <c r="C11" s="1">
        <f>C5+C7+C9</f>
        <v>137908</v>
      </c>
      <c r="D11" s="1">
        <f t="shared" si="0"/>
        <v>37774</v>
      </c>
      <c r="E11" s="1">
        <f>E5+E7+E9</f>
        <v>119202</v>
      </c>
      <c r="F11" s="1">
        <f>F5+F7+F9</f>
        <v>49910</v>
      </c>
    </row>
    <row r="12" spans="1:11" ht="25.8">
      <c r="A12" s="7" t="s">
        <v>18</v>
      </c>
      <c r="B12" s="7"/>
      <c r="C12" s="1">
        <f>C3+C10+C11</f>
        <v>318523.09999999998</v>
      </c>
      <c r="D12" s="1">
        <f t="shared" ref="D12" si="1">D3+D10+D11</f>
        <v>310074.95</v>
      </c>
      <c r="E12" s="1">
        <f>E3+E10+E11</f>
        <v>248502</v>
      </c>
      <c r="F12" s="1">
        <f>F3+F10+F11</f>
        <v>273913.5</v>
      </c>
    </row>
    <row r="14" spans="1:11" ht="77.400000000000006">
      <c r="A14" s="9" t="s">
        <v>19</v>
      </c>
      <c r="B14" s="9" t="s">
        <v>20</v>
      </c>
      <c r="C14" s="10" t="s">
        <v>21</v>
      </c>
      <c r="D14" s="10" t="s">
        <v>22</v>
      </c>
      <c r="E14" s="10" t="s">
        <v>23</v>
      </c>
    </row>
    <row r="15" spans="1:11" ht="25.8">
      <c r="A15" s="11" t="s">
        <v>26</v>
      </c>
      <c r="B15" s="11" t="s">
        <v>27</v>
      </c>
      <c r="C15" s="12">
        <v>30750</v>
      </c>
      <c r="D15" s="12">
        <v>220663</v>
      </c>
      <c r="E15" s="12">
        <v>6046.5</v>
      </c>
    </row>
    <row r="16" spans="1:11" ht="25.8">
      <c r="A16" s="44" t="s">
        <v>28</v>
      </c>
      <c r="B16" s="11" t="s">
        <v>29</v>
      </c>
      <c r="C16" s="12">
        <v>1400</v>
      </c>
      <c r="D16" s="12">
        <v>1382</v>
      </c>
      <c r="E16" s="12">
        <v>189.2</v>
      </c>
    </row>
    <row r="17" spans="1:5" ht="25.8">
      <c r="A17" s="44"/>
      <c r="B17" s="11" t="s">
        <v>35</v>
      </c>
      <c r="C17" s="12">
        <v>3700</v>
      </c>
      <c r="D17" s="12">
        <v>4870</v>
      </c>
      <c r="E17" s="12">
        <v>115</v>
      </c>
    </row>
    <row r="18" spans="1:5" ht="25.8">
      <c r="A18" s="44" t="s">
        <v>12</v>
      </c>
      <c r="B18" s="11" t="s">
        <v>29</v>
      </c>
      <c r="C18" s="15">
        <v>1845</v>
      </c>
      <c r="D18" s="15">
        <v>676</v>
      </c>
      <c r="E18" s="15">
        <v>268</v>
      </c>
    </row>
    <row r="19" spans="1:5" ht="25.8">
      <c r="A19" s="44"/>
      <c r="B19" s="11" t="s">
        <v>30</v>
      </c>
      <c r="C19" s="12">
        <f>'[1]市一科-中小排水'!C7</f>
        <v>1071</v>
      </c>
      <c r="D19" s="12">
        <f>'[1]市一科-中小排水'!D7</f>
        <v>1252.5</v>
      </c>
      <c r="E19" s="12">
        <f>'[1]市一科-中小排水'!E7</f>
        <v>76.560680000000005</v>
      </c>
    </row>
    <row r="20" spans="1:5" ht="25.8">
      <c r="A20" s="44" t="s">
        <v>31</v>
      </c>
      <c r="B20" s="11" t="s">
        <v>29</v>
      </c>
      <c r="C20" s="12">
        <v>9315</v>
      </c>
      <c r="D20" s="12">
        <v>3288</v>
      </c>
      <c r="E20" s="12">
        <v>1170</v>
      </c>
    </row>
    <row r="21" spans="1:5" ht="25.8">
      <c r="A21" s="44"/>
      <c r="B21" s="11" t="s">
        <v>30</v>
      </c>
      <c r="C21" s="12">
        <v>0</v>
      </c>
      <c r="D21" s="12">
        <v>0</v>
      </c>
      <c r="E21" s="12">
        <v>0</v>
      </c>
    </row>
    <row r="22" spans="1:5" ht="25.8">
      <c r="A22" s="13"/>
      <c r="B22" s="11" t="s">
        <v>32</v>
      </c>
      <c r="C22" s="12">
        <f>C16+C18+C20</f>
        <v>12560</v>
      </c>
      <c r="D22" s="12">
        <f>D16+D18+D20</f>
        <v>5346</v>
      </c>
      <c r="E22" s="12">
        <f t="shared" ref="E22:E23" si="2">E16+E18+E20</f>
        <v>1627.2</v>
      </c>
    </row>
    <row r="23" spans="1:5" ht="25.8">
      <c r="A23" s="13"/>
      <c r="B23" s="11" t="s">
        <v>33</v>
      </c>
      <c r="C23" s="12">
        <f>C17+C19+C21</f>
        <v>4771</v>
      </c>
      <c r="D23" s="12">
        <f>D17+D19+D21</f>
        <v>6122.5</v>
      </c>
      <c r="E23" s="12">
        <f t="shared" si="2"/>
        <v>191.56067999999999</v>
      </c>
    </row>
    <row r="24" spans="1:5" ht="25.8">
      <c r="A24" s="11" t="s">
        <v>34</v>
      </c>
      <c r="B24" s="11"/>
      <c r="C24" s="12">
        <f>C15+C22+C23</f>
        <v>48081</v>
      </c>
      <c r="D24" s="12">
        <f>D15+D22+D23</f>
        <v>232131.5</v>
      </c>
      <c r="E24" s="12">
        <f t="shared" ref="E24" si="3">E15+E22+E23</f>
        <v>7865.2606799999994</v>
      </c>
    </row>
    <row r="26" spans="1:5" ht="51.6">
      <c r="A26" s="5" t="s">
        <v>19</v>
      </c>
      <c r="B26" s="5" t="s">
        <v>20</v>
      </c>
      <c r="C26" s="6" t="s">
        <v>24</v>
      </c>
      <c r="D26" s="6" t="s">
        <v>25</v>
      </c>
    </row>
    <row r="27" spans="1:5" ht="25.8">
      <c r="A27" s="7" t="s">
        <v>26</v>
      </c>
      <c r="B27" s="7" t="s">
        <v>27</v>
      </c>
      <c r="C27" s="1">
        <f t="shared" ref="C27:D33" si="4">C3+C15</f>
        <v>194903</v>
      </c>
      <c r="D27" s="1">
        <f t="shared" si="4"/>
        <v>487033.95</v>
      </c>
    </row>
    <row r="28" spans="1:5" ht="25.8">
      <c r="A28" s="43" t="s">
        <v>28</v>
      </c>
      <c r="B28" s="7" t="s">
        <v>29</v>
      </c>
      <c r="C28" s="2">
        <f t="shared" si="4"/>
        <v>4400</v>
      </c>
      <c r="D28" s="2">
        <f t="shared" si="4"/>
        <v>1682</v>
      </c>
    </row>
    <row r="29" spans="1:5" ht="25.8">
      <c r="A29" s="43"/>
      <c r="B29" s="7" t="s">
        <v>30</v>
      </c>
      <c r="C29" s="1">
        <f t="shared" si="4"/>
        <v>34518</v>
      </c>
      <c r="D29" s="1">
        <f t="shared" si="4"/>
        <v>30279</v>
      </c>
    </row>
    <row r="30" spans="1:5" ht="25.8">
      <c r="A30" s="43" t="s">
        <v>12</v>
      </c>
      <c r="B30" s="7" t="s">
        <v>29</v>
      </c>
      <c r="C30" s="2">
        <f t="shared" si="4"/>
        <v>7266.1</v>
      </c>
      <c r="D30" s="2">
        <f t="shared" si="4"/>
        <v>3906</v>
      </c>
    </row>
    <row r="31" spans="1:5" ht="25.8">
      <c r="A31" s="43"/>
      <c r="B31" s="7" t="s">
        <v>30</v>
      </c>
      <c r="C31" s="1">
        <f t="shared" si="4"/>
        <v>27186</v>
      </c>
      <c r="D31" s="1">
        <f t="shared" si="4"/>
        <v>7428.5</v>
      </c>
    </row>
    <row r="32" spans="1:5" ht="25.8">
      <c r="A32" s="43" t="s">
        <v>31</v>
      </c>
      <c r="B32" s="7" t="s">
        <v>29</v>
      </c>
      <c r="C32" s="1">
        <f t="shared" si="4"/>
        <v>17356</v>
      </c>
      <c r="D32" s="1">
        <f t="shared" si="4"/>
        <v>5688</v>
      </c>
    </row>
    <row r="33" spans="1:4" ht="25.8">
      <c r="A33" s="43"/>
      <c r="B33" s="7" t="s">
        <v>30</v>
      </c>
      <c r="C33" s="1">
        <f t="shared" si="4"/>
        <v>80975</v>
      </c>
      <c r="D33" s="1">
        <f t="shared" si="4"/>
        <v>6189</v>
      </c>
    </row>
    <row r="34" spans="1:4" ht="25.8">
      <c r="A34" s="8"/>
      <c r="B34" s="7" t="s">
        <v>32</v>
      </c>
      <c r="C34" s="1">
        <f>C28+C30+C32</f>
        <v>29022.1</v>
      </c>
      <c r="D34" s="1">
        <f>D28+D30+D32</f>
        <v>11276</v>
      </c>
    </row>
    <row r="35" spans="1:4" ht="25.8">
      <c r="A35" s="8"/>
      <c r="B35" s="7" t="s">
        <v>33</v>
      </c>
      <c r="C35" s="1">
        <f>C29+C31+C33</f>
        <v>142679</v>
      </c>
      <c r="D35" s="1">
        <f>D29+D31+D33</f>
        <v>43896.5</v>
      </c>
    </row>
    <row r="36" spans="1:4" ht="25.8">
      <c r="A36" s="14"/>
      <c r="B36" s="14"/>
      <c r="C36" s="1">
        <f>C27+C34+C35</f>
        <v>366604.1</v>
      </c>
      <c r="D36" s="1">
        <f>D27+D34+D35</f>
        <v>542206.44999999995</v>
      </c>
    </row>
  </sheetData>
  <mergeCells count="10">
    <mergeCell ref="A1:F1"/>
    <mergeCell ref="A28:A29"/>
    <mergeCell ref="A30:A31"/>
    <mergeCell ref="A32:A33"/>
    <mergeCell ref="A4:A5"/>
    <mergeCell ref="A6:A7"/>
    <mergeCell ref="A8:A9"/>
    <mergeCell ref="A16:A17"/>
    <mergeCell ref="A18:A19"/>
    <mergeCell ref="A20:A21"/>
  </mergeCells>
  <phoneticPr fontId="1" type="noConversion"/>
  <pageMargins left="0.7" right="0.7" top="0.75" bottom="0.75" header="0.3" footer="0.3"/>
  <pageSetup paperSize="9" scale="6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9"/>
  <sheetViews>
    <sheetView tabSelected="1" view="pageBreakPreview" zoomScale="115" zoomScaleNormal="55" zoomScaleSheetLayoutView="115" zoomScalePageLayoutView="55" workbookViewId="0">
      <selection activeCell="H62" sqref="H62"/>
    </sheetView>
  </sheetViews>
  <sheetFormatPr defaultColWidth="9" defaultRowHeight="15.6"/>
  <cols>
    <col min="1" max="1" width="9" style="40"/>
    <col min="2" max="2" width="13.77734375" style="19" customWidth="1"/>
    <col min="3" max="3" width="12.6640625" style="18" customWidth="1"/>
    <col min="4" max="6" width="12.6640625" style="20" customWidth="1"/>
    <col min="7" max="7" width="12.21875" style="20" customWidth="1"/>
    <col min="8" max="16384" width="9" style="16"/>
  </cols>
  <sheetData>
    <row r="1" spans="1:7" s="17" customFormat="1" ht="21">
      <c r="A1" s="45" t="s">
        <v>142</v>
      </c>
      <c r="B1" s="46"/>
      <c r="C1" s="46"/>
      <c r="D1" s="46"/>
      <c r="E1" s="46"/>
      <c r="F1" s="46"/>
      <c r="G1" s="46"/>
    </row>
    <row r="2" spans="1:7" ht="31.2">
      <c r="A2" s="32" t="s">
        <v>139</v>
      </c>
      <c r="B2" s="32" t="s">
        <v>36</v>
      </c>
      <c r="C2" s="34" t="s">
        <v>131</v>
      </c>
      <c r="D2" s="34" t="s">
        <v>132</v>
      </c>
      <c r="E2" s="34" t="s">
        <v>133</v>
      </c>
      <c r="F2" s="34" t="s">
        <v>134</v>
      </c>
      <c r="G2" s="34" t="s">
        <v>141</v>
      </c>
    </row>
    <row r="3" spans="1:7" s="30" customFormat="1">
      <c r="A3" s="22">
        <v>1</v>
      </c>
      <c r="B3" s="22" t="s">
        <v>140</v>
      </c>
      <c r="C3" s="23">
        <v>4700</v>
      </c>
      <c r="D3" s="23">
        <v>4639</v>
      </c>
      <c r="E3" s="23">
        <v>4200</v>
      </c>
      <c r="F3" s="23">
        <v>1939</v>
      </c>
      <c r="G3" s="47">
        <f>F3/D3</f>
        <v>0.41797801250269456</v>
      </c>
    </row>
    <row r="4" spans="1:7" s="30" customFormat="1">
      <c r="A4" s="22"/>
      <c r="B4" s="22"/>
      <c r="C4" s="23"/>
      <c r="D4" s="23"/>
      <c r="E4" s="23"/>
      <c r="F4" s="23"/>
      <c r="G4" s="47"/>
    </row>
    <row r="5" spans="1:7" s="30" customFormat="1">
      <c r="A5" s="27">
        <v>4</v>
      </c>
      <c r="B5" s="27" t="s">
        <v>89</v>
      </c>
      <c r="C5" s="29">
        <v>2250</v>
      </c>
      <c r="D5" s="29"/>
      <c r="E5" s="29">
        <v>2250</v>
      </c>
      <c r="F5" s="29"/>
      <c r="G5" s="48">
        <v>1</v>
      </c>
    </row>
    <row r="6" spans="1:7" s="30" customFormat="1">
      <c r="A6" s="27"/>
      <c r="B6" s="27"/>
      <c r="C6" s="29"/>
      <c r="D6" s="29"/>
      <c r="E6" s="29"/>
      <c r="F6" s="29"/>
      <c r="G6" s="48"/>
    </row>
    <row r="7" spans="1:7" s="30" customFormat="1">
      <c r="A7" s="22">
        <v>7</v>
      </c>
      <c r="B7" s="22" t="s">
        <v>79</v>
      </c>
      <c r="C7" s="23">
        <v>13191</v>
      </c>
      <c r="D7" s="23">
        <v>51747</v>
      </c>
      <c r="E7" s="23">
        <v>12191</v>
      </c>
      <c r="F7" s="23">
        <v>48747</v>
      </c>
      <c r="G7" s="47">
        <f t="shared" ref="G7:G21" si="0">F7/D7</f>
        <v>0.94202562467389417</v>
      </c>
    </row>
    <row r="8" spans="1:7" s="30" customFormat="1">
      <c r="A8" s="22"/>
      <c r="B8" s="22"/>
      <c r="C8" s="23"/>
      <c r="D8" s="23"/>
      <c r="E8" s="23"/>
      <c r="F8" s="23"/>
      <c r="G8" s="47"/>
    </row>
    <row r="9" spans="1:7" s="38" customFormat="1" ht="31.2">
      <c r="A9" s="27">
        <v>13</v>
      </c>
      <c r="B9" s="35" t="s">
        <v>71</v>
      </c>
      <c r="D9" s="37"/>
      <c r="E9" s="37">
        <v>500</v>
      </c>
      <c r="F9" s="37"/>
      <c r="G9" s="47">
        <v>0</v>
      </c>
    </row>
    <row r="10" spans="1:7" s="38" customFormat="1">
      <c r="A10" s="27"/>
      <c r="B10" s="35"/>
      <c r="C10" s="37"/>
      <c r="D10" s="37"/>
      <c r="E10" s="37"/>
      <c r="F10" s="37"/>
      <c r="G10" s="47"/>
    </row>
    <row r="11" spans="1:7" s="30" customFormat="1">
      <c r="A11" s="22">
        <v>14</v>
      </c>
      <c r="B11" s="22" t="s">
        <v>62</v>
      </c>
      <c r="C11" s="23">
        <v>15603</v>
      </c>
      <c r="D11" s="23">
        <v>14542</v>
      </c>
      <c r="E11" s="23">
        <v>8124</v>
      </c>
      <c r="F11" s="23">
        <v>7726</v>
      </c>
      <c r="G11" s="47">
        <f t="shared" si="0"/>
        <v>0.5312886810617522</v>
      </c>
    </row>
    <row r="12" spans="1:7" s="30" customFormat="1">
      <c r="A12" s="22"/>
      <c r="B12" s="22"/>
      <c r="C12" s="23"/>
      <c r="D12" s="23"/>
      <c r="E12" s="23"/>
      <c r="F12" s="23"/>
      <c r="G12" s="47"/>
    </row>
    <row r="13" spans="1:7" s="24" customFormat="1" ht="31.2">
      <c r="A13" s="27">
        <v>26</v>
      </c>
      <c r="B13" s="27" t="s">
        <v>69</v>
      </c>
      <c r="C13" s="29">
        <v>1075</v>
      </c>
      <c r="D13" s="29">
        <v>8540</v>
      </c>
      <c r="E13" s="29">
        <v>900</v>
      </c>
      <c r="F13" s="29">
        <v>4540</v>
      </c>
      <c r="G13" s="48">
        <f t="shared" si="0"/>
        <v>0.53161592505854804</v>
      </c>
    </row>
    <row r="14" spans="1:7" s="24" customFormat="1">
      <c r="A14" s="27"/>
      <c r="B14" s="27"/>
      <c r="C14" s="29"/>
      <c r="D14" s="29"/>
      <c r="E14" s="29"/>
      <c r="F14" s="29"/>
      <c r="G14" s="48"/>
    </row>
    <row r="15" spans="1:7" s="30" customFormat="1">
      <c r="A15" s="22">
        <v>27</v>
      </c>
      <c r="B15" s="22" t="s">
        <v>85</v>
      </c>
      <c r="C15" s="23">
        <v>24557</v>
      </c>
      <c r="D15" s="23">
        <v>194552</v>
      </c>
      <c r="E15" s="23">
        <v>21324</v>
      </c>
      <c r="F15" s="23">
        <v>159701</v>
      </c>
      <c r="G15" s="47">
        <f t="shared" si="0"/>
        <v>0.82086537275381388</v>
      </c>
    </row>
    <row r="16" spans="1:7" s="30" customFormat="1">
      <c r="A16" s="22"/>
      <c r="B16" s="22"/>
      <c r="C16" s="23"/>
      <c r="D16" s="23"/>
      <c r="E16" s="23"/>
      <c r="F16" s="23"/>
      <c r="G16" s="47"/>
    </row>
    <row r="17" spans="1:7" s="30" customFormat="1">
      <c r="A17" s="27">
        <v>56</v>
      </c>
      <c r="B17" s="35" t="s">
        <v>135</v>
      </c>
      <c r="C17" s="37">
        <v>600</v>
      </c>
      <c r="D17" s="37"/>
      <c r="E17" s="37">
        <v>600</v>
      </c>
      <c r="F17" s="37"/>
      <c r="G17" s="48">
        <v>1</v>
      </c>
    </row>
    <row r="18" spans="1:7" s="30" customFormat="1">
      <c r="A18" s="27"/>
      <c r="B18" s="35"/>
      <c r="C18" s="37"/>
      <c r="D18" s="37"/>
      <c r="E18" s="37"/>
      <c r="F18" s="37"/>
      <c r="G18" s="48"/>
    </row>
    <row r="19" spans="1:7" s="30" customFormat="1">
      <c r="A19" s="22">
        <v>58</v>
      </c>
      <c r="B19" s="22" t="s">
        <v>61</v>
      </c>
      <c r="C19" s="23">
        <v>3451</v>
      </c>
      <c r="D19" s="23">
        <v>25667</v>
      </c>
      <c r="E19" s="23">
        <v>2386</v>
      </c>
      <c r="F19" s="23">
        <v>24762</v>
      </c>
      <c r="G19" s="47">
        <f t="shared" si="0"/>
        <v>0.9647407176530175</v>
      </c>
    </row>
    <row r="20" spans="1:7" s="30" customFormat="1">
      <c r="A20" s="22"/>
      <c r="B20" s="22"/>
      <c r="C20" s="23"/>
      <c r="D20" s="23"/>
      <c r="E20" s="23"/>
      <c r="F20" s="23"/>
      <c r="G20" s="47"/>
    </row>
    <row r="21" spans="1:7" s="30" customFormat="1">
      <c r="A21" s="27">
        <v>67</v>
      </c>
      <c r="B21" s="27" t="s">
        <v>136</v>
      </c>
      <c r="C21" s="29">
        <v>150</v>
      </c>
      <c r="D21" s="29">
        <v>800</v>
      </c>
      <c r="E21" s="29">
        <v>150</v>
      </c>
      <c r="F21" s="29">
        <v>800</v>
      </c>
      <c r="G21" s="48">
        <f t="shared" si="0"/>
        <v>1</v>
      </c>
    </row>
    <row r="22" spans="1:7" s="30" customFormat="1">
      <c r="A22" s="27"/>
      <c r="B22" s="27"/>
      <c r="C22" s="29"/>
      <c r="D22" s="29"/>
      <c r="E22" s="29"/>
      <c r="F22" s="29"/>
      <c r="G22" s="49"/>
    </row>
    <row r="23" spans="1:7" s="24" customFormat="1">
      <c r="A23" s="22">
        <v>68</v>
      </c>
      <c r="B23" s="22" t="s">
        <v>121</v>
      </c>
      <c r="C23" s="23">
        <v>1900</v>
      </c>
      <c r="D23" s="23"/>
      <c r="E23" s="23">
        <v>700</v>
      </c>
      <c r="F23" s="23"/>
      <c r="G23" s="47">
        <f>E23/C23</f>
        <v>0.36842105263157893</v>
      </c>
    </row>
    <row r="24" spans="1:7" s="24" customFormat="1">
      <c r="A24" s="22"/>
      <c r="B24" s="22"/>
      <c r="C24" s="23"/>
      <c r="D24" s="23"/>
      <c r="E24" s="23"/>
      <c r="F24" s="23"/>
      <c r="G24" s="47"/>
    </row>
    <row r="25" spans="1:7" s="30" customFormat="1">
      <c r="A25" s="27">
        <v>69</v>
      </c>
      <c r="B25" s="27" t="s">
        <v>49</v>
      </c>
      <c r="C25" s="29">
        <v>6853</v>
      </c>
      <c r="D25" s="29">
        <v>775</v>
      </c>
      <c r="E25" s="29">
        <v>6853</v>
      </c>
      <c r="F25" s="29">
        <v>775</v>
      </c>
      <c r="G25" s="49">
        <f>F25/D25</f>
        <v>1</v>
      </c>
    </row>
    <row r="26" spans="1:7" s="30" customFormat="1">
      <c r="A26" s="27"/>
      <c r="B26" s="27"/>
      <c r="C26" s="28"/>
      <c r="D26" s="28"/>
      <c r="E26" s="28"/>
      <c r="F26" s="28"/>
      <c r="G26" s="49"/>
    </row>
    <row r="27" spans="1:7" s="24" customFormat="1">
      <c r="A27" s="22">
        <v>76</v>
      </c>
      <c r="B27" s="22" t="s">
        <v>53</v>
      </c>
      <c r="C27" s="25">
        <v>14316</v>
      </c>
      <c r="D27" s="23">
        <v>133036</v>
      </c>
      <c r="E27" s="25">
        <v>14316</v>
      </c>
      <c r="F27" s="23">
        <v>3950</v>
      </c>
      <c r="G27" s="47">
        <f>F27/D27</f>
        <v>2.9691211401425176E-2</v>
      </c>
    </row>
    <row r="28" spans="1:7" s="24" customFormat="1">
      <c r="A28" s="22"/>
      <c r="B28" s="22"/>
      <c r="C28" s="23"/>
      <c r="D28" s="23"/>
      <c r="E28" s="23"/>
      <c r="F28" s="23"/>
      <c r="G28" s="47"/>
    </row>
    <row r="29" spans="1:7" s="30" customFormat="1">
      <c r="A29" s="27">
        <v>88</v>
      </c>
      <c r="B29" s="27" t="s">
        <v>45</v>
      </c>
      <c r="C29" s="28">
        <v>24218</v>
      </c>
      <c r="D29" s="29">
        <v>22637</v>
      </c>
      <c r="E29" s="28">
        <v>20668</v>
      </c>
      <c r="F29" s="28">
        <v>12768</v>
      </c>
      <c r="G29" s="48">
        <f t="shared" ref="G29:G39" si="1">F29/D29</f>
        <v>0.56403233644034101</v>
      </c>
    </row>
    <row r="30" spans="1:7" s="30" customFormat="1">
      <c r="A30" s="27"/>
      <c r="B30" s="27"/>
      <c r="C30" s="28"/>
      <c r="D30" s="28"/>
      <c r="E30" s="28"/>
      <c r="F30" s="28"/>
      <c r="G30" s="48"/>
    </row>
    <row r="31" spans="1:7" s="24" customFormat="1">
      <c r="A31" s="22">
        <v>107</v>
      </c>
      <c r="B31" s="22" t="s">
        <v>54</v>
      </c>
      <c r="C31" s="25">
        <v>7340</v>
      </c>
      <c r="D31" s="23">
        <v>5607</v>
      </c>
      <c r="E31" s="25">
        <v>7340</v>
      </c>
      <c r="F31" s="23">
        <v>5607</v>
      </c>
      <c r="G31" s="47">
        <f t="shared" si="1"/>
        <v>1</v>
      </c>
    </row>
    <row r="32" spans="1:7" s="24" customFormat="1">
      <c r="A32" s="22"/>
      <c r="B32" s="22"/>
      <c r="C32" s="25"/>
      <c r="D32" s="25"/>
      <c r="E32" s="25"/>
      <c r="F32" s="25"/>
      <c r="G32" s="47"/>
    </row>
    <row r="33" spans="1:7" s="30" customFormat="1">
      <c r="A33" s="27">
        <v>114</v>
      </c>
      <c r="B33" s="27" t="s">
        <v>51</v>
      </c>
      <c r="C33" s="28">
        <v>6397</v>
      </c>
      <c r="D33" s="29">
        <v>576</v>
      </c>
      <c r="E33" s="29">
        <v>6397</v>
      </c>
      <c r="F33" s="29">
        <v>576</v>
      </c>
      <c r="G33" s="48">
        <f t="shared" si="1"/>
        <v>1</v>
      </c>
    </row>
    <row r="34" spans="1:7" s="30" customFormat="1">
      <c r="A34" s="27"/>
      <c r="B34" s="27"/>
      <c r="C34" s="29"/>
      <c r="D34" s="29"/>
      <c r="E34" s="29"/>
      <c r="F34" s="29"/>
      <c r="G34" s="48"/>
    </row>
    <row r="35" spans="1:7" s="30" customFormat="1">
      <c r="A35" s="22">
        <v>125</v>
      </c>
      <c r="B35" s="22" t="s">
        <v>136</v>
      </c>
      <c r="C35" s="23">
        <v>5250</v>
      </c>
      <c r="D35" s="23">
        <v>9420</v>
      </c>
      <c r="E35" s="23">
        <v>5250</v>
      </c>
      <c r="F35" s="23">
        <v>9420</v>
      </c>
      <c r="G35" s="47">
        <f t="shared" si="1"/>
        <v>1</v>
      </c>
    </row>
    <row r="36" spans="1:7" s="30" customFormat="1">
      <c r="A36" s="22"/>
      <c r="B36" s="22"/>
      <c r="C36" s="23"/>
      <c r="D36" s="23"/>
      <c r="E36" s="23"/>
      <c r="F36" s="23"/>
      <c r="G36" s="47"/>
    </row>
    <row r="37" spans="1:7" s="30" customFormat="1">
      <c r="A37" s="27">
        <v>133</v>
      </c>
      <c r="B37" s="27" t="s">
        <v>44</v>
      </c>
      <c r="C37" s="28">
        <v>10293</v>
      </c>
      <c r="D37" s="29">
        <v>6984</v>
      </c>
      <c r="E37" s="28">
        <v>10293</v>
      </c>
      <c r="F37" s="28">
        <v>6984</v>
      </c>
      <c r="G37" s="48">
        <f t="shared" si="1"/>
        <v>1</v>
      </c>
    </row>
    <row r="38" spans="1:7" s="30" customFormat="1">
      <c r="A38" s="27"/>
      <c r="B38" s="27"/>
      <c r="C38" s="28"/>
      <c r="D38" s="28"/>
      <c r="E38" s="28"/>
      <c r="F38" s="28"/>
      <c r="G38" s="48"/>
    </row>
    <row r="39" spans="1:7" s="30" customFormat="1">
      <c r="A39" s="22">
        <v>144</v>
      </c>
      <c r="B39" s="22" t="s">
        <v>38</v>
      </c>
      <c r="C39" s="23">
        <v>10019</v>
      </c>
      <c r="D39" s="23">
        <v>37356</v>
      </c>
      <c r="E39" s="23">
        <v>9250</v>
      </c>
      <c r="F39" s="23">
        <v>33543</v>
      </c>
      <c r="G39" s="47">
        <f t="shared" si="1"/>
        <v>0.89792804368776102</v>
      </c>
    </row>
    <row r="40" spans="1:7" s="24" customFormat="1">
      <c r="A40" s="22"/>
      <c r="B40" s="22"/>
      <c r="C40" s="23"/>
      <c r="D40" s="23"/>
      <c r="E40" s="23"/>
      <c r="F40" s="23"/>
      <c r="G40" s="22"/>
    </row>
    <row r="41" spans="1:7" s="30" customFormat="1">
      <c r="A41" s="27">
        <v>155</v>
      </c>
      <c r="B41" s="27" t="s">
        <v>137</v>
      </c>
      <c r="C41" s="29">
        <v>2050</v>
      </c>
      <c r="D41" s="29"/>
      <c r="E41" s="29">
        <v>2050</v>
      </c>
      <c r="F41" s="29"/>
      <c r="G41" s="49">
        <f>E41/C41</f>
        <v>1</v>
      </c>
    </row>
    <row r="42" spans="1:7" s="30" customFormat="1">
      <c r="A42" s="27"/>
      <c r="B42" s="27"/>
      <c r="C42" s="29"/>
      <c r="D42" s="29"/>
      <c r="E42" s="29"/>
      <c r="F42" s="29"/>
      <c r="G42" s="29"/>
    </row>
    <row r="43" spans="1:7" s="24" customFormat="1">
      <c r="A43" s="22">
        <v>157</v>
      </c>
      <c r="B43" s="22" t="s">
        <v>56</v>
      </c>
      <c r="C43" s="23">
        <v>10930</v>
      </c>
      <c r="D43" s="23">
        <v>15540</v>
      </c>
      <c r="E43" s="23">
        <f>C43</f>
        <v>10930</v>
      </c>
      <c r="F43" s="23">
        <v>15540</v>
      </c>
      <c r="G43" s="47">
        <f>F43/D43</f>
        <v>1</v>
      </c>
    </row>
    <row r="44" spans="1:7" s="24" customFormat="1">
      <c r="A44" s="22"/>
      <c r="B44" s="22"/>
      <c r="C44" s="23"/>
      <c r="D44" s="23"/>
      <c r="E44" s="23"/>
      <c r="F44" s="23"/>
      <c r="G44" s="23"/>
    </row>
    <row r="45" spans="1:7" s="24" customFormat="1">
      <c r="A45" s="27">
        <v>167</v>
      </c>
      <c r="B45" s="27" t="s">
        <v>43</v>
      </c>
      <c r="C45" s="29">
        <v>277</v>
      </c>
      <c r="D45" s="29"/>
      <c r="E45" s="29">
        <f t="shared" ref="E45" si="2">C45</f>
        <v>277</v>
      </c>
      <c r="F45" s="29"/>
      <c r="G45" s="49">
        <f>E45/C45</f>
        <v>1</v>
      </c>
    </row>
    <row r="46" spans="1:7" s="24" customFormat="1">
      <c r="A46" s="27"/>
      <c r="B46" s="27"/>
      <c r="C46" s="29"/>
      <c r="D46" s="29"/>
      <c r="E46" s="29"/>
      <c r="F46" s="29"/>
      <c r="G46" s="49"/>
    </row>
    <row r="47" spans="1:7" s="24" customFormat="1">
      <c r="A47" s="22">
        <v>168</v>
      </c>
      <c r="B47" s="22" t="s">
        <v>42</v>
      </c>
      <c r="C47" s="23">
        <v>278</v>
      </c>
      <c r="D47" s="23"/>
      <c r="E47" s="23">
        <v>278</v>
      </c>
      <c r="F47" s="23"/>
      <c r="G47" s="47">
        <f t="shared" ref="G47:G49" si="3">E47/C47</f>
        <v>1</v>
      </c>
    </row>
    <row r="48" spans="1:7" s="24" customFormat="1">
      <c r="A48" s="22"/>
      <c r="B48" s="22"/>
      <c r="C48" s="23"/>
      <c r="D48" s="23"/>
      <c r="E48" s="23"/>
      <c r="F48" s="23"/>
      <c r="G48" s="47"/>
    </row>
    <row r="49" spans="1:7" s="24" customFormat="1">
      <c r="A49" s="27">
        <v>169</v>
      </c>
      <c r="B49" s="27" t="s">
        <v>40</v>
      </c>
      <c r="C49" s="29">
        <v>1100</v>
      </c>
      <c r="D49" s="29">
        <v>28885</v>
      </c>
      <c r="E49" s="29">
        <v>1100</v>
      </c>
      <c r="F49" s="29">
        <v>27967</v>
      </c>
      <c r="G49" s="48">
        <f t="shared" si="3"/>
        <v>1</v>
      </c>
    </row>
    <row r="50" spans="1:7" s="24" customFormat="1">
      <c r="A50" s="27"/>
      <c r="B50" s="27"/>
      <c r="C50" s="29"/>
      <c r="D50" s="29"/>
      <c r="E50" s="29"/>
      <c r="F50" s="29"/>
      <c r="G50" s="29"/>
    </row>
    <row r="51" spans="1:7" s="24" customFormat="1">
      <c r="A51" s="22">
        <v>170</v>
      </c>
      <c r="B51" s="22" t="s">
        <v>138</v>
      </c>
      <c r="C51" s="23">
        <v>6812</v>
      </c>
      <c r="D51" s="23">
        <v>20858</v>
      </c>
      <c r="E51" s="23">
        <v>6612</v>
      </c>
      <c r="F51" s="23">
        <v>19737</v>
      </c>
      <c r="G51" s="47">
        <f>F51/D51</f>
        <v>0.94625563333013707</v>
      </c>
    </row>
    <row r="52" spans="1:7" s="24" customFormat="1">
      <c r="A52" s="22"/>
      <c r="B52" s="22"/>
      <c r="C52" s="23"/>
      <c r="D52" s="23"/>
      <c r="E52" s="23"/>
      <c r="F52" s="23"/>
      <c r="G52" s="47"/>
    </row>
    <row r="53" spans="1:7" s="24" customFormat="1">
      <c r="A53" s="27">
        <v>174</v>
      </c>
      <c r="B53" s="27" t="s">
        <v>41</v>
      </c>
      <c r="C53" s="29">
        <v>3505</v>
      </c>
      <c r="D53" s="29">
        <v>582</v>
      </c>
      <c r="E53" s="29">
        <f>C53</f>
        <v>3505</v>
      </c>
      <c r="F53" s="29">
        <v>582</v>
      </c>
      <c r="G53" s="48">
        <f t="shared" ref="G53:G55" si="4">F53/D53</f>
        <v>1</v>
      </c>
    </row>
    <row r="54" spans="1:7" s="24" customFormat="1">
      <c r="A54" s="27"/>
      <c r="B54" s="27"/>
      <c r="C54" s="29"/>
      <c r="D54" s="29"/>
      <c r="E54" s="29"/>
      <c r="F54" s="29"/>
      <c r="G54" s="48"/>
    </row>
    <row r="55" spans="1:7" s="24" customFormat="1">
      <c r="A55" s="22">
        <v>182</v>
      </c>
      <c r="B55" s="22" t="s">
        <v>37</v>
      </c>
      <c r="C55" s="23">
        <v>4134</v>
      </c>
      <c r="D55" s="23">
        <v>12659</v>
      </c>
      <c r="E55" s="23">
        <v>4134</v>
      </c>
      <c r="F55" s="23">
        <v>12659</v>
      </c>
      <c r="G55" s="47">
        <f t="shared" si="4"/>
        <v>1</v>
      </c>
    </row>
    <row r="56" spans="1:7" s="24" customFormat="1">
      <c r="A56" s="22"/>
      <c r="B56" s="22"/>
      <c r="C56" s="23"/>
      <c r="D56" s="23"/>
      <c r="E56" s="23"/>
      <c r="F56" s="23"/>
      <c r="G56" s="23"/>
    </row>
    <row r="57" spans="1:7" s="17" customFormat="1" ht="21">
      <c r="A57" s="39"/>
      <c r="B57" s="21"/>
      <c r="C57" s="41">
        <f>SUM(C4:C56)</f>
        <v>176549</v>
      </c>
      <c r="D57" s="41">
        <f t="shared" ref="D57:F57" si="5">SUM(D4:D56)</f>
        <v>590763</v>
      </c>
      <c r="E57" s="41">
        <f t="shared" si="5"/>
        <v>158378</v>
      </c>
      <c r="F57" s="41">
        <f t="shared" si="5"/>
        <v>396384</v>
      </c>
      <c r="G57" s="50">
        <f>F57/D57</f>
        <v>0.67096957663225354</v>
      </c>
    </row>
    <row r="59" spans="1:7">
      <c r="F59" s="51"/>
      <c r="G59" s="51"/>
    </row>
  </sheetData>
  <mergeCells count="1">
    <mergeCell ref="A1:G1"/>
  </mergeCells>
  <phoneticPr fontId="3" type="noConversion"/>
  <pageMargins left="0.59" right="0.70866141732283472" top="0.39370078740157483" bottom="0.43307086614173229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6"/>
  <sheetViews>
    <sheetView topLeftCell="A142" workbookViewId="0">
      <selection activeCell="F6" sqref="F6"/>
    </sheetView>
  </sheetViews>
  <sheetFormatPr defaultRowHeight="16.2"/>
  <cols>
    <col min="1" max="3" width="8.88671875" style="52"/>
    <col min="4" max="4" width="28.6640625" style="52" customWidth="1"/>
  </cols>
  <sheetData>
    <row r="1" spans="1:4" ht="31.2">
      <c r="A1" s="32" t="s">
        <v>143</v>
      </c>
      <c r="B1" s="32" t="s">
        <v>144</v>
      </c>
      <c r="C1" s="33" t="s">
        <v>145</v>
      </c>
      <c r="D1" s="33" t="s">
        <v>146</v>
      </c>
    </row>
    <row r="2" spans="1:4" ht="31.2">
      <c r="A2" s="22">
        <v>1</v>
      </c>
      <c r="B2" s="22" t="s">
        <v>74</v>
      </c>
      <c r="C2" s="22" t="s">
        <v>147</v>
      </c>
      <c r="D2" s="26" t="s">
        <v>148</v>
      </c>
    </row>
    <row r="3" spans="1:4" ht="31.2">
      <c r="A3" s="22">
        <v>2</v>
      </c>
      <c r="B3" s="22" t="s">
        <v>74</v>
      </c>
      <c r="C3" s="26" t="s">
        <v>149</v>
      </c>
      <c r="D3" s="26" t="s">
        <v>150</v>
      </c>
    </row>
    <row r="4" spans="1:4" ht="31.2">
      <c r="A4" s="22">
        <v>3</v>
      </c>
      <c r="B4" s="22" t="s">
        <v>151</v>
      </c>
      <c r="C4" s="26" t="s">
        <v>152</v>
      </c>
      <c r="D4" s="26" t="s">
        <v>153</v>
      </c>
    </row>
    <row r="5" spans="1:4" ht="31.2">
      <c r="A5" s="27">
        <v>4</v>
      </c>
      <c r="B5" s="27" t="s">
        <v>89</v>
      </c>
      <c r="C5" s="31" t="s">
        <v>90</v>
      </c>
      <c r="D5" s="31" t="s">
        <v>154</v>
      </c>
    </row>
    <row r="6" spans="1:4" ht="31.2">
      <c r="A6" s="27">
        <v>5</v>
      </c>
      <c r="B6" s="27" t="s">
        <v>116</v>
      </c>
      <c r="C6" s="31" t="s">
        <v>155</v>
      </c>
      <c r="D6" s="31" t="s">
        <v>156</v>
      </c>
    </row>
    <row r="7" spans="1:4" ht="31.2">
      <c r="A7" s="27">
        <v>6</v>
      </c>
      <c r="B7" s="27" t="s">
        <v>157</v>
      </c>
      <c r="C7" s="31" t="s">
        <v>155</v>
      </c>
      <c r="D7" s="31" t="s">
        <v>158</v>
      </c>
    </row>
    <row r="8" spans="1:4" ht="31.2">
      <c r="A8" s="22">
        <v>7</v>
      </c>
      <c r="B8" s="22" t="s">
        <v>159</v>
      </c>
      <c r="C8" s="26" t="s">
        <v>160</v>
      </c>
      <c r="D8" s="26" t="s">
        <v>80</v>
      </c>
    </row>
    <row r="9" spans="1:4" ht="31.2">
      <c r="A9" s="22">
        <v>8</v>
      </c>
      <c r="B9" s="22" t="s">
        <v>159</v>
      </c>
      <c r="C9" s="22" t="s">
        <v>160</v>
      </c>
      <c r="D9" s="26" t="s">
        <v>161</v>
      </c>
    </row>
    <row r="10" spans="1:4" ht="31.2">
      <c r="A10" s="22">
        <v>9</v>
      </c>
      <c r="B10" s="22" t="s">
        <v>159</v>
      </c>
      <c r="C10" s="22" t="s">
        <v>162</v>
      </c>
      <c r="D10" s="26" t="s">
        <v>163</v>
      </c>
    </row>
    <row r="11" spans="1:4" ht="31.2">
      <c r="A11" s="22">
        <v>10</v>
      </c>
      <c r="B11" s="22" t="s">
        <v>96</v>
      </c>
      <c r="C11" s="22" t="s">
        <v>97</v>
      </c>
      <c r="D11" s="22" t="s">
        <v>98</v>
      </c>
    </row>
    <row r="12" spans="1:4" ht="31.2">
      <c r="A12" s="22">
        <v>11</v>
      </c>
      <c r="B12" s="22" t="s">
        <v>159</v>
      </c>
      <c r="C12" s="22" t="s">
        <v>164</v>
      </c>
      <c r="D12" s="26" t="s">
        <v>123</v>
      </c>
    </row>
    <row r="13" spans="1:4" ht="31.2">
      <c r="A13" s="22">
        <v>12</v>
      </c>
      <c r="B13" s="22" t="s">
        <v>159</v>
      </c>
      <c r="C13" s="26" t="s">
        <v>162</v>
      </c>
      <c r="D13" s="26" t="s">
        <v>84</v>
      </c>
    </row>
    <row r="14" spans="1:4" ht="31.2">
      <c r="A14" s="27">
        <v>13</v>
      </c>
      <c r="B14" s="35" t="s">
        <v>165</v>
      </c>
      <c r="C14" s="36" t="s">
        <v>166</v>
      </c>
      <c r="D14" s="36" t="s">
        <v>167</v>
      </c>
    </row>
    <row r="15" spans="1:4" ht="31.2">
      <c r="A15" s="22">
        <v>14</v>
      </c>
      <c r="B15" s="22" t="s">
        <v>168</v>
      </c>
      <c r="C15" s="26" t="s">
        <v>169</v>
      </c>
      <c r="D15" s="26" t="s">
        <v>63</v>
      </c>
    </row>
    <row r="16" spans="1:4" ht="31.2">
      <c r="A16" s="22">
        <v>15</v>
      </c>
      <c r="B16" s="22" t="s">
        <v>168</v>
      </c>
      <c r="C16" s="26" t="s">
        <v>169</v>
      </c>
      <c r="D16" s="26" t="s">
        <v>170</v>
      </c>
    </row>
    <row r="17" spans="1:4" ht="31.2">
      <c r="A17" s="22">
        <v>16</v>
      </c>
      <c r="B17" s="22" t="s">
        <v>91</v>
      </c>
      <c r="C17" s="26" t="s">
        <v>92</v>
      </c>
      <c r="D17" s="26" t="s">
        <v>93</v>
      </c>
    </row>
    <row r="18" spans="1:4" ht="31.2">
      <c r="A18" s="22">
        <v>17</v>
      </c>
      <c r="B18" s="22" t="s">
        <v>91</v>
      </c>
      <c r="C18" s="22" t="s">
        <v>94</v>
      </c>
      <c r="D18" s="26" t="s">
        <v>95</v>
      </c>
    </row>
    <row r="19" spans="1:4" ht="31.2">
      <c r="A19" s="22">
        <v>18</v>
      </c>
      <c r="B19" s="22" t="s">
        <v>91</v>
      </c>
      <c r="C19" s="26" t="s">
        <v>109</v>
      </c>
      <c r="D19" s="26" t="s">
        <v>110</v>
      </c>
    </row>
    <row r="20" spans="1:4" ht="31.2">
      <c r="A20" s="22">
        <v>19</v>
      </c>
      <c r="B20" s="22" t="s">
        <v>91</v>
      </c>
      <c r="C20" s="26" t="s">
        <v>109</v>
      </c>
      <c r="D20" s="26" t="s">
        <v>111</v>
      </c>
    </row>
    <row r="21" spans="1:4" ht="31.2">
      <c r="A21" s="22">
        <v>20</v>
      </c>
      <c r="B21" s="22" t="s">
        <v>91</v>
      </c>
      <c r="C21" s="26" t="s">
        <v>112</v>
      </c>
      <c r="D21" s="26" t="s">
        <v>113</v>
      </c>
    </row>
    <row r="22" spans="1:4" ht="31.2">
      <c r="A22" s="22">
        <v>21</v>
      </c>
      <c r="B22" s="22" t="s">
        <v>168</v>
      </c>
      <c r="C22" s="26" t="s">
        <v>171</v>
      </c>
      <c r="D22" s="26" t="s">
        <v>65</v>
      </c>
    </row>
    <row r="23" spans="1:4" ht="31.2">
      <c r="A23" s="22">
        <v>22</v>
      </c>
      <c r="B23" s="22" t="s">
        <v>62</v>
      </c>
      <c r="C23" s="26" t="s">
        <v>64</v>
      </c>
      <c r="D23" s="26" t="s">
        <v>172</v>
      </c>
    </row>
    <row r="24" spans="1:4" ht="31.2">
      <c r="A24" s="22">
        <v>23</v>
      </c>
      <c r="B24" s="22" t="s">
        <v>173</v>
      </c>
      <c r="C24" s="26" t="s">
        <v>174</v>
      </c>
      <c r="D24" s="26" t="s">
        <v>76</v>
      </c>
    </row>
    <row r="25" spans="1:4" ht="31.2">
      <c r="A25" s="22">
        <v>24</v>
      </c>
      <c r="B25" s="22" t="s">
        <v>175</v>
      </c>
      <c r="C25" s="26" t="s">
        <v>176</v>
      </c>
      <c r="D25" s="26" t="s">
        <v>177</v>
      </c>
    </row>
    <row r="26" spans="1:4" ht="31.2">
      <c r="A26" s="22">
        <v>25</v>
      </c>
      <c r="B26" s="22" t="s">
        <v>175</v>
      </c>
      <c r="C26" s="26" t="s">
        <v>176</v>
      </c>
      <c r="D26" s="26" t="s">
        <v>81</v>
      </c>
    </row>
    <row r="27" spans="1:4" ht="31.2">
      <c r="A27" s="27">
        <v>26</v>
      </c>
      <c r="B27" s="27" t="s">
        <v>178</v>
      </c>
      <c r="C27" s="31" t="s">
        <v>179</v>
      </c>
      <c r="D27" s="31" t="s">
        <v>180</v>
      </c>
    </row>
    <row r="28" spans="1:4" ht="31.2">
      <c r="A28" s="22">
        <v>27</v>
      </c>
      <c r="B28" s="22" t="s">
        <v>85</v>
      </c>
      <c r="C28" s="22" t="s">
        <v>86</v>
      </c>
      <c r="D28" s="26" t="s">
        <v>87</v>
      </c>
    </row>
    <row r="29" spans="1:4" ht="31.2">
      <c r="A29" s="22">
        <v>28</v>
      </c>
      <c r="B29" s="22" t="s">
        <v>85</v>
      </c>
      <c r="C29" s="22" t="s">
        <v>86</v>
      </c>
      <c r="D29" s="26" t="s">
        <v>88</v>
      </c>
    </row>
    <row r="30" spans="1:4" ht="31.2">
      <c r="A30" s="22">
        <v>29</v>
      </c>
      <c r="B30" s="22" t="s">
        <v>85</v>
      </c>
      <c r="C30" s="26" t="s">
        <v>86</v>
      </c>
      <c r="D30" s="26" t="s">
        <v>105</v>
      </c>
    </row>
    <row r="31" spans="1:4" ht="31.2">
      <c r="A31" s="22">
        <v>30</v>
      </c>
      <c r="B31" s="22" t="s">
        <v>85</v>
      </c>
      <c r="C31" s="22" t="s">
        <v>179</v>
      </c>
      <c r="D31" s="26" t="s">
        <v>181</v>
      </c>
    </row>
    <row r="32" spans="1:4" ht="62.4">
      <c r="A32" s="22">
        <v>31</v>
      </c>
      <c r="B32" s="22" t="s">
        <v>85</v>
      </c>
      <c r="C32" s="22" t="s">
        <v>182</v>
      </c>
      <c r="D32" s="26" t="s">
        <v>183</v>
      </c>
    </row>
    <row r="33" spans="1:4" ht="31.2">
      <c r="A33" s="22">
        <v>32</v>
      </c>
      <c r="B33" s="22" t="s">
        <v>85</v>
      </c>
      <c r="C33" s="26" t="s">
        <v>106</v>
      </c>
      <c r="D33" s="26" t="s">
        <v>107</v>
      </c>
    </row>
    <row r="34" spans="1:4" ht="31.2">
      <c r="A34" s="22">
        <v>33</v>
      </c>
      <c r="B34" s="22" t="s">
        <v>85</v>
      </c>
      <c r="C34" s="22" t="s">
        <v>106</v>
      </c>
      <c r="D34" s="26" t="s">
        <v>119</v>
      </c>
    </row>
    <row r="35" spans="1:4" ht="31.2">
      <c r="A35" s="22">
        <v>34</v>
      </c>
      <c r="B35" s="22" t="s">
        <v>184</v>
      </c>
      <c r="C35" s="22" t="s">
        <v>55</v>
      </c>
      <c r="D35" s="26" t="s">
        <v>185</v>
      </c>
    </row>
    <row r="36" spans="1:4" ht="31.2">
      <c r="A36" s="22">
        <v>35</v>
      </c>
      <c r="B36" s="22" t="s">
        <v>57</v>
      </c>
      <c r="C36" s="22" t="s">
        <v>55</v>
      </c>
      <c r="D36" s="26" t="s">
        <v>186</v>
      </c>
    </row>
    <row r="37" spans="1:4" ht="31.2">
      <c r="A37" s="22">
        <v>36</v>
      </c>
      <c r="B37" s="22" t="s">
        <v>57</v>
      </c>
      <c r="C37" s="26" t="s">
        <v>55</v>
      </c>
      <c r="D37" s="26" t="s">
        <v>187</v>
      </c>
    </row>
    <row r="38" spans="1:4" ht="31.2">
      <c r="A38" s="22">
        <v>37</v>
      </c>
      <c r="B38" s="22" t="s">
        <v>57</v>
      </c>
      <c r="C38" s="22" t="s">
        <v>82</v>
      </c>
      <c r="D38" s="26" t="s">
        <v>188</v>
      </c>
    </row>
    <row r="39" spans="1:4" ht="31.2">
      <c r="A39" s="22">
        <v>38</v>
      </c>
      <c r="B39" s="22" t="s">
        <v>57</v>
      </c>
      <c r="C39" s="26" t="s">
        <v>82</v>
      </c>
      <c r="D39" s="26" t="s">
        <v>47</v>
      </c>
    </row>
    <row r="40" spans="1:4" ht="31.2">
      <c r="A40" s="22">
        <v>39</v>
      </c>
      <c r="B40" s="22" t="s">
        <v>57</v>
      </c>
      <c r="C40" s="26" t="s">
        <v>58</v>
      </c>
      <c r="D40" s="26" t="s">
        <v>59</v>
      </c>
    </row>
    <row r="41" spans="1:4" ht="31.2">
      <c r="A41" s="22">
        <v>40</v>
      </c>
      <c r="B41" s="22" t="s">
        <v>57</v>
      </c>
      <c r="C41" s="26" t="s">
        <v>58</v>
      </c>
      <c r="D41" s="26" t="s">
        <v>60</v>
      </c>
    </row>
    <row r="42" spans="1:4" ht="31.2">
      <c r="A42" s="22">
        <v>41</v>
      </c>
      <c r="B42" s="22" t="s">
        <v>85</v>
      </c>
      <c r="C42" s="22" t="s">
        <v>120</v>
      </c>
      <c r="D42" s="26" t="s">
        <v>122</v>
      </c>
    </row>
    <row r="43" spans="1:4" ht="31.2">
      <c r="A43" s="22">
        <v>42</v>
      </c>
      <c r="B43" s="22" t="s">
        <v>57</v>
      </c>
      <c r="C43" s="22" t="s">
        <v>128</v>
      </c>
      <c r="D43" s="26" t="s">
        <v>129</v>
      </c>
    </row>
    <row r="44" spans="1:4" ht="46.8">
      <c r="A44" s="22">
        <v>43</v>
      </c>
      <c r="B44" s="22" t="s">
        <v>57</v>
      </c>
      <c r="C44" s="26" t="s">
        <v>66</v>
      </c>
      <c r="D44" s="26"/>
    </row>
    <row r="45" spans="1:4" ht="31.2">
      <c r="A45" s="22">
        <v>44</v>
      </c>
      <c r="B45" s="22" t="s">
        <v>85</v>
      </c>
      <c r="C45" s="26" t="s">
        <v>114</v>
      </c>
      <c r="D45" s="26" t="s">
        <v>115</v>
      </c>
    </row>
    <row r="46" spans="1:4" ht="31.2">
      <c r="A46" s="22">
        <v>45</v>
      </c>
      <c r="B46" s="22" t="s">
        <v>85</v>
      </c>
      <c r="C46" s="26" t="s">
        <v>103</v>
      </c>
      <c r="D46" s="26" t="s">
        <v>104</v>
      </c>
    </row>
    <row r="47" spans="1:4" ht="31.2">
      <c r="A47" s="22">
        <v>46</v>
      </c>
      <c r="B47" s="22" t="s">
        <v>85</v>
      </c>
      <c r="C47" s="22" t="s">
        <v>103</v>
      </c>
      <c r="D47" s="26" t="s">
        <v>118</v>
      </c>
    </row>
    <row r="48" spans="1:4" ht="31.2">
      <c r="A48" s="22">
        <v>47</v>
      </c>
      <c r="B48" s="22" t="s">
        <v>85</v>
      </c>
      <c r="C48" s="22" t="s">
        <v>120</v>
      </c>
      <c r="D48" s="26" t="s">
        <v>39</v>
      </c>
    </row>
    <row r="49" spans="1:4" ht="31.2">
      <c r="A49" s="22">
        <v>48</v>
      </c>
      <c r="B49" s="22" t="s">
        <v>57</v>
      </c>
      <c r="C49" s="26" t="s">
        <v>67</v>
      </c>
      <c r="D49" s="26" t="s">
        <v>68</v>
      </c>
    </row>
    <row r="50" spans="1:4" ht="31.2">
      <c r="A50" s="22">
        <v>49</v>
      </c>
      <c r="B50" s="22" t="s">
        <v>85</v>
      </c>
      <c r="C50" s="22" t="s">
        <v>99</v>
      </c>
      <c r="D50" s="26" t="s">
        <v>100</v>
      </c>
    </row>
    <row r="51" spans="1:4" ht="31.2">
      <c r="A51" s="22">
        <v>50</v>
      </c>
      <c r="B51" s="22" t="s">
        <v>85</v>
      </c>
      <c r="C51" s="26" t="s">
        <v>106</v>
      </c>
      <c r="D51" s="26" t="s">
        <v>78</v>
      </c>
    </row>
    <row r="52" spans="1:4" ht="31.2">
      <c r="A52" s="22">
        <v>51</v>
      </c>
      <c r="B52" s="22" t="s">
        <v>57</v>
      </c>
      <c r="C52" s="26" t="s">
        <v>70</v>
      </c>
      <c r="D52" s="26" t="s">
        <v>75</v>
      </c>
    </row>
    <row r="53" spans="1:4" ht="31.2">
      <c r="A53" s="22">
        <v>52</v>
      </c>
      <c r="B53" s="22" t="s">
        <v>57</v>
      </c>
      <c r="C53" s="26" t="s">
        <v>82</v>
      </c>
      <c r="D53" s="26" t="s">
        <v>83</v>
      </c>
    </row>
    <row r="54" spans="1:4" ht="31.2">
      <c r="A54" s="22">
        <v>53</v>
      </c>
      <c r="B54" s="22" t="s">
        <v>85</v>
      </c>
      <c r="C54" s="26" t="s">
        <v>117</v>
      </c>
      <c r="D54" s="26" t="s">
        <v>189</v>
      </c>
    </row>
    <row r="55" spans="1:4" ht="31.2">
      <c r="A55" s="22">
        <v>54</v>
      </c>
      <c r="B55" s="22" t="s">
        <v>57</v>
      </c>
      <c r="C55" s="26" t="s">
        <v>50</v>
      </c>
      <c r="D55" s="26" t="s">
        <v>77</v>
      </c>
    </row>
    <row r="56" spans="1:4" ht="46.8">
      <c r="A56" s="22">
        <v>55</v>
      </c>
      <c r="B56" s="22" t="s">
        <v>57</v>
      </c>
      <c r="C56" s="26" t="s">
        <v>190</v>
      </c>
      <c r="D56" s="26"/>
    </row>
    <row r="57" spans="1:4" ht="31.2">
      <c r="A57" s="27">
        <v>56</v>
      </c>
      <c r="B57" s="35" t="s">
        <v>191</v>
      </c>
      <c r="C57" s="35" t="s">
        <v>192</v>
      </c>
      <c r="D57" s="35" t="s">
        <v>193</v>
      </c>
    </row>
    <row r="58" spans="1:4" ht="31.2">
      <c r="A58" s="27">
        <v>57</v>
      </c>
      <c r="B58" s="35" t="s">
        <v>191</v>
      </c>
      <c r="C58" s="35" t="s">
        <v>192</v>
      </c>
      <c r="D58" s="35" t="s">
        <v>194</v>
      </c>
    </row>
    <row r="59" spans="1:4" ht="31.2">
      <c r="A59" s="22">
        <v>58</v>
      </c>
      <c r="B59" s="22" t="s">
        <v>195</v>
      </c>
      <c r="C59" s="26" t="s">
        <v>196</v>
      </c>
      <c r="D59" s="26" t="s">
        <v>197</v>
      </c>
    </row>
    <row r="60" spans="1:4" ht="31.2">
      <c r="A60" s="22">
        <v>59</v>
      </c>
      <c r="B60" s="22" t="s">
        <v>101</v>
      </c>
      <c r="C60" s="22" t="s">
        <v>102</v>
      </c>
      <c r="D60" s="26" t="s">
        <v>198</v>
      </c>
    </row>
    <row r="61" spans="1:4" ht="46.8">
      <c r="A61" s="22">
        <v>60</v>
      </c>
      <c r="B61" s="22" t="s">
        <v>101</v>
      </c>
      <c r="C61" s="26" t="s">
        <v>108</v>
      </c>
      <c r="D61" s="26"/>
    </row>
    <row r="62" spans="1:4" ht="31.2">
      <c r="A62" s="22">
        <v>61</v>
      </c>
      <c r="B62" s="22" t="s">
        <v>199</v>
      </c>
      <c r="C62" s="26" t="s">
        <v>200</v>
      </c>
      <c r="D62" s="26" t="s">
        <v>72</v>
      </c>
    </row>
    <row r="63" spans="1:4" ht="31.2">
      <c r="A63" s="22">
        <v>62</v>
      </c>
      <c r="B63" s="22" t="s">
        <v>199</v>
      </c>
      <c r="C63" s="26" t="s">
        <v>200</v>
      </c>
      <c r="D63" s="26" t="s">
        <v>73</v>
      </c>
    </row>
    <row r="64" spans="1:4" ht="31.2">
      <c r="A64" s="22">
        <v>63</v>
      </c>
      <c r="B64" s="22" t="s">
        <v>199</v>
      </c>
      <c r="C64" s="26" t="s">
        <v>200</v>
      </c>
      <c r="D64" s="26" t="s">
        <v>201</v>
      </c>
    </row>
    <row r="65" spans="1:4" ht="31.2">
      <c r="A65" s="22">
        <v>64</v>
      </c>
      <c r="B65" s="22" t="s">
        <v>199</v>
      </c>
      <c r="C65" s="26" t="s">
        <v>200</v>
      </c>
      <c r="D65" s="26" t="s">
        <v>201</v>
      </c>
    </row>
    <row r="66" spans="1:4" ht="31.2">
      <c r="A66" s="22">
        <v>65</v>
      </c>
      <c r="B66" s="22" t="s">
        <v>199</v>
      </c>
      <c r="C66" s="22" t="s">
        <v>202</v>
      </c>
      <c r="D66" s="26" t="s">
        <v>203</v>
      </c>
    </row>
    <row r="67" spans="1:4" ht="31.2">
      <c r="A67" s="22">
        <v>66</v>
      </c>
      <c r="B67" s="22" t="s">
        <v>199</v>
      </c>
      <c r="C67" s="26" t="s">
        <v>204</v>
      </c>
      <c r="D67" s="26" t="s">
        <v>205</v>
      </c>
    </row>
    <row r="68" spans="1:4">
      <c r="A68" s="27">
        <v>67</v>
      </c>
      <c r="B68" s="27" t="s">
        <v>206</v>
      </c>
      <c r="C68" s="27" t="s">
        <v>207</v>
      </c>
      <c r="D68" s="31" t="s">
        <v>208</v>
      </c>
    </row>
    <row r="69" spans="1:4">
      <c r="A69" s="22">
        <v>68</v>
      </c>
      <c r="B69" s="22" t="s">
        <v>121</v>
      </c>
      <c r="C69" s="22" t="s">
        <v>207</v>
      </c>
      <c r="D69" s="26" t="s">
        <v>209</v>
      </c>
    </row>
    <row r="70" spans="1:4" ht="31.2">
      <c r="A70" s="27">
        <v>69</v>
      </c>
      <c r="B70" s="27" t="s">
        <v>210</v>
      </c>
      <c r="C70" s="27" t="s">
        <v>211</v>
      </c>
      <c r="D70" s="31" t="s">
        <v>212</v>
      </c>
    </row>
    <row r="71" spans="1:4" ht="31.2">
      <c r="A71" s="27">
        <v>70</v>
      </c>
      <c r="B71" s="27" t="s">
        <v>213</v>
      </c>
      <c r="C71" s="27" t="s">
        <v>214</v>
      </c>
      <c r="D71" s="27" t="s">
        <v>215</v>
      </c>
    </row>
    <row r="72" spans="1:4" ht="31.2">
      <c r="A72" s="27">
        <v>71</v>
      </c>
      <c r="B72" s="27" t="s">
        <v>213</v>
      </c>
      <c r="C72" s="27" t="s">
        <v>216</v>
      </c>
      <c r="D72" s="27" t="s">
        <v>217</v>
      </c>
    </row>
    <row r="73" spans="1:4" ht="31.2">
      <c r="A73" s="27">
        <v>72</v>
      </c>
      <c r="B73" s="27" t="s">
        <v>213</v>
      </c>
      <c r="C73" s="27" t="s">
        <v>216</v>
      </c>
      <c r="D73" s="27" t="s">
        <v>218</v>
      </c>
    </row>
    <row r="74" spans="1:4" ht="31.2">
      <c r="A74" s="27">
        <v>73</v>
      </c>
      <c r="B74" s="27" t="s">
        <v>213</v>
      </c>
      <c r="C74" s="27" t="s">
        <v>216</v>
      </c>
      <c r="D74" s="27" t="s">
        <v>219</v>
      </c>
    </row>
    <row r="75" spans="1:4" ht="31.2">
      <c r="A75" s="27">
        <v>74</v>
      </c>
      <c r="B75" s="27" t="s">
        <v>213</v>
      </c>
      <c r="C75" s="27" t="s">
        <v>220</v>
      </c>
      <c r="D75" s="27" t="s">
        <v>221</v>
      </c>
    </row>
    <row r="76" spans="1:4" ht="31.2">
      <c r="A76" s="27">
        <v>75</v>
      </c>
      <c r="B76" s="27" t="s">
        <v>213</v>
      </c>
      <c r="C76" s="27" t="s">
        <v>222</v>
      </c>
      <c r="D76" s="27" t="s">
        <v>223</v>
      </c>
    </row>
    <row r="77" spans="1:4" ht="31.2">
      <c r="A77" s="22">
        <v>76</v>
      </c>
      <c r="B77" s="22" t="s">
        <v>224</v>
      </c>
      <c r="C77" s="22" t="s">
        <v>225</v>
      </c>
      <c r="D77" s="22" t="s">
        <v>226</v>
      </c>
    </row>
    <row r="78" spans="1:4" ht="31.2">
      <c r="A78" s="22">
        <v>77</v>
      </c>
      <c r="B78" s="22" t="s">
        <v>224</v>
      </c>
      <c r="C78" s="22" t="s">
        <v>227</v>
      </c>
      <c r="D78" s="22" t="s">
        <v>228</v>
      </c>
    </row>
    <row r="79" spans="1:4" ht="31.2">
      <c r="A79" s="22">
        <v>78</v>
      </c>
      <c r="B79" s="22" t="s">
        <v>224</v>
      </c>
      <c r="C79" s="22" t="s">
        <v>227</v>
      </c>
      <c r="D79" s="22" t="s">
        <v>229</v>
      </c>
    </row>
    <row r="80" spans="1:4" ht="31.2">
      <c r="A80" s="22">
        <v>79</v>
      </c>
      <c r="B80" s="22" t="s">
        <v>224</v>
      </c>
      <c r="C80" s="22" t="s">
        <v>230</v>
      </c>
      <c r="D80" s="26" t="s">
        <v>231</v>
      </c>
    </row>
    <row r="81" spans="1:4" ht="31.2">
      <c r="A81" s="22">
        <v>80</v>
      </c>
      <c r="B81" s="22" t="s">
        <v>224</v>
      </c>
      <c r="C81" s="22" t="s">
        <v>232</v>
      </c>
      <c r="D81" s="22" t="s">
        <v>233</v>
      </c>
    </row>
    <row r="82" spans="1:4" ht="31.2">
      <c r="A82" s="22">
        <v>81</v>
      </c>
      <c r="B82" s="22" t="s">
        <v>234</v>
      </c>
      <c r="C82" s="22" t="s">
        <v>235</v>
      </c>
      <c r="D82" s="22" t="s">
        <v>236</v>
      </c>
    </row>
    <row r="83" spans="1:4" ht="31.2">
      <c r="A83" s="22">
        <v>82</v>
      </c>
      <c r="B83" s="22" t="s">
        <v>234</v>
      </c>
      <c r="C83" s="22" t="s">
        <v>235</v>
      </c>
      <c r="D83" s="22" t="s">
        <v>237</v>
      </c>
    </row>
    <row r="84" spans="1:4" ht="31.2">
      <c r="A84" s="22">
        <v>83</v>
      </c>
      <c r="B84" s="22" t="s">
        <v>234</v>
      </c>
      <c r="C84" s="22" t="s">
        <v>235</v>
      </c>
      <c r="D84" s="22" t="s">
        <v>238</v>
      </c>
    </row>
    <row r="85" spans="1:4" ht="31.2">
      <c r="A85" s="22">
        <v>84</v>
      </c>
      <c r="B85" s="22" t="s">
        <v>234</v>
      </c>
      <c r="C85" s="22" t="s">
        <v>239</v>
      </c>
      <c r="D85" s="22" t="s">
        <v>240</v>
      </c>
    </row>
    <row r="86" spans="1:4" ht="31.2">
      <c r="A86" s="22">
        <v>85</v>
      </c>
      <c r="B86" s="22" t="s">
        <v>234</v>
      </c>
      <c r="C86" s="22" t="s">
        <v>239</v>
      </c>
      <c r="D86" s="22" t="s">
        <v>241</v>
      </c>
    </row>
    <row r="87" spans="1:4" ht="31.2">
      <c r="A87" s="22">
        <v>86</v>
      </c>
      <c r="B87" s="22" t="s">
        <v>234</v>
      </c>
      <c r="C87" s="22" t="s">
        <v>242</v>
      </c>
      <c r="D87" s="22" t="s">
        <v>243</v>
      </c>
    </row>
    <row r="88" spans="1:4" ht="31.2">
      <c r="A88" s="22">
        <v>87</v>
      </c>
      <c r="B88" s="22" t="s">
        <v>234</v>
      </c>
      <c r="C88" s="22" t="s">
        <v>244</v>
      </c>
      <c r="D88" s="26"/>
    </row>
    <row r="89" spans="1:4" ht="31.2">
      <c r="A89" s="27">
        <v>88</v>
      </c>
      <c r="B89" s="27" t="s">
        <v>245</v>
      </c>
      <c r="C89" s="27" t="s">
        <v>246</v>
      </c>
      <c r="D89" s="27" t="s">
        <v>247</v>
      </c>
    </row>
    <row r="90" spans="1:4" ht="31.2">
      <c r="A90" s="27">
        <v>89</v>
      </c>
      <c r="B90" s="27" t="s">
        <v>245</v>
      </c>
      <c r="C90" s="27" t="s">
        <v>248</v>
      </c>
      <c r="D90" s="27" t="s">
        <v>249</v>
      </c>
    </row>
    <row r="91" spans="1:4" ht="31.2">
      <c r="A91" s="27">
        <v>90</v>
      </c>
      <c r="B91" s="27" t="s">
        <v>245</v>
      </c>
      <c r="C91" s="27" t="s">
        <v>250</v>
      </c>
      <c r="D91" s="27" t="s">
        <v>251</v>
      </c>
    </row>
    <row r="92" spans="1:4" ht="31.2">
      <c r="A92" s="27">
        <v>91</v>
      </c>
      <c r="B92" s="27" t="s">
        <v>245</v>
      </c>
      <c r="C92" s="27" t="s">
        <v>252</v>
      </c>
      <c r="D92" s="27" t="s">
        <v>253</v>
      </c>
    </row>
    <row r="93" spans="1:4" ht="31.2">
      <c r="A93" s="27">
        <v>92</v>
      </c>
      <c r="B93" s="27" t="s">
        <v>245</v>
      </c>
      <c r="C93" s="27" t="s">
        <v>252</v>
      </c>
      <c r="D93" s="27" t="s">
        <v>254</v>
      </c>
    </row>
    <row r="94" spans="1:4" ht="31.2">
      <c r="A94" s="27">
        <v>93</v>
      </c>
      <c r="B94" s="27" t="s">
        <v>245</v>
      </c>
      <c r="C94" s="27" t="s">
        <v>252</v>
      </c>
      <c r="D94" s="27" t="s">
        <v>255</v>
      </c>
    </row>
    <row r="95" spans="1:4" ht="31.2">
      <c r="A95" s="27">
        <v>94</v>
      </c>
      <c r="B95" s="27" t="s">
        <v>245</v>
      </c>
      <c r="C95" s="27" t="s">
        <v>256</v>
      </c>
      <c r="D95" s="27" t="s">
        <v>257</v>
      </c>
    </row>
    <row r="96" spans="1:4" ht="31.2">
      <c r="A96" s="27">
        <v>95</v>
      </c>
      <c r="B96" s="27" t="s">
        <v>258</v>
      </c>
      <c r="C96" s="27" t="s">
        <v>256</v>
      </c>
      <c r="D96" s="27" t="s">
        <v>259</v>
      </c>
    </row>
    <row r="97" spans="1:4" ht="31.2">
      <c r="A97" s="27">
        <v>96</v>
      </c>
      <c r="B97" s="27" t="s">
        <v>258</v>
      </c>
      <c r="C97" s="27" t="s">
        <v>256</v>
      </c>
      <c r="D97" s="27" t="s">
        <v>260</v>
      </c>
    </row>
    <row r="98" spans="1:4" ht="31.2">
      <c r="A98" s="27">
        <v>97</v>
      </c>
      <c r="B98" s="27" t="s">
        <v>258</v>
      </c>
      <c r="C98" s="31" t="s">
        <v>261</v>
      </c>
      <c r="D98" s="31" t="s">
        <v>262</v>
      </c>
    </row>
    <row r="99" spans="1:4" ht="31.2">
      <c r="A99" s="27">
        <v>98</v>
      </c>
      <c r="B99" s="27" t="s">
        <v>245</v>
      </c>
      <c r="C99" s="27" t="s">
        <v>261</v>
      </c>
      <c r="D99" s="27" t="s">
        <v>263</v>
      </c>
    </row>
    <row r="100" spans="1:4" ht="31.2">
      <c r="A100" s="27">
        <v>99</v>
      </c>
      <c r="B100" s="27" t="s">
        <v>245</v>
      </c>
      <c r="C100" s="27" t="s">
        <v>261</v>
      </c>
      <c r="D100" s="27" t="s">
        <v>264</v>
      </c>
    </row>
    <row r="101" spans="1:4" ht="31.2">
      <c r="A101" s="27">
        <v>100</v>
      </c>
      <c r="B101" s="27" t="s">
        <v>245</v>
      </c>
      <c r="C101" s="27" t="s">
        <v>261</v>
      </c>
      <c r="D101" s="27" t="s">
        <v>265</v>
      </c>
    </row>
    <row r="102" spans="1:4" ht="46.8">
      <c r="A102" s="27">
        <v>101</v>
      </c>
      <c r="B102" s="27" t="s">
        <v>245</v>
      </c>
      <c r="C102" s="27" t="s">
        <v>266</v>
      </c>
      <c r="D102" s="27" t="s">
        <v>267</v>
      </c>
    </row>
    <row r="103" spans="1:4" ht="31.2">
      <c r="A103" s="27">
        <v>102</v>
      </c>
      <c r="B103" s="27" t="s">
        <v>245</v>
      </c>
      <c r="C103" s="27" t="s">
        <v>250</v>
      </c>
      <c r="D103" s="27" t="s">
        <v>268</v>
      </c>
    </row>
    <row r="104" spans="1:4" ht="31.2">
      <c r="A104" s="27">
        <v>103</v>
      </c>
      <c r="B104" s="27" t="s">
        <v>245</v>
      </c>
      <c r="C104" s="27" t="s">
        <v>269</v>
      </c>
      <c r="D104" s="31" t="s">
        <v>270</v>
      </c>
    </row>
    <row r="105" spans="1:4" ht="31.2">
      <c r="A105" s="27">
        <v>104</v>
      </c>
      <c r="B105" s="27" t="s">
        <v>245</v>
      </c>
      <c r="C105" s="27" t="s">
        <v>246</v>
      </c>
      <c r="D105" s="31" t="s">
        <v>271</v>
      </c>
    </row>
    <row r="106" spans="1:4" ht="31.2">
      <c r="A106" s="27">
        <v>105</v>
      </c>
      <c r="B106" s="27" t="s">
        <v>245</v>
      </c>
      <c r="C106" s="27" t="s">
        <v>272</v>
      </c>
      <c r="D106" s="27" t="s">
        <v>273</v>
      </c>
    </row>
    <row r="107" spans="1:4" ht="31.2">
      <c r="A107" s="27">
        <v>106</v>
      </c>
      <c r="B107" s="27" t="s">
        <v>245</v>
      </c>
      <c r="C107" s="27" t="s">
        <v>272</v>
      </c>
      <c r="D107" s="27" t="s">
        <v>274</v>
      </c>
    </row>
    <row r="108" spans="1:4" ht="31.2">
      <c r="A108" s="22">
        <v>107</v>
      </c>
      <c r="B108" s="22" t="s">
        <v>54</v>
      </c>
      <c r="C108" s="22" t="s">
        <v>275</v>
      </c>
      <c r="D108" s="22" t="s">
        <v>276</v>
      </c>
    </row>
    <row r="109" spans="1:4" ht="31.2">
      <c r="A109" s="22">
        <v>108</v>
      </c>
      <c r="B109" s="22" t="s">
        <v>277</v>
      </c>
      <c r="C109" s="22" t="s">
        <v>278</v>
      </c>
      <c r="D109" s="26" t="s">
        <v>279</v>
      </c>
    </row>
    <row r="110" spans="1:4" ht="31.2">
      <c r="A110" s="22">
        <v>109</v>
      </c>
      <c r="B110" s="22" t="s">
        <v>277</v>
      </c>
      <c r="C110" s="22" t="s">
        <v>280</v>
      </c>
      <c r="D110" s="22" t="s">
        <v>281</v>
      </c>
    </row>
    <row r="111" spans="1:4" ht="31.2">
      <c r="A111" s="22">
        <v>110</v>
      </c>
      <c r="B111" s="22" t="s">
        <v>277</v>
      </c>
      <c r="C111" s="22" t="s">
        <v>282</v>
      </c>
      <c r="D111" s="22" t="s">
        <v>233</v>
      </c>
    </row>
    <row r="112" spans="1:4" ht="31.2">
      <c r="A112" s="22">
        <v>111</v>
      </c>
      <c r="B112" s="22" t="s">
        <v>277</v>
      </c>
      <c r="C112" s="22" t="s">
        <v>126</v>
      </c>
      <c r="D112" s="26" t="s">
        <v>127</v>
      </c>
    </row>
    <row r="113" spans="1:4" ht="31.2">
      <c r="A113" s="22">
        <v>112</v>
      </c>
      <c r="B113" s="22" t="s">
        <v>277</v>
      </c>
      <c r="C113" s="22" t="s">
        <v>283</v>
      </c>
      <c r="D113" s="22" t="s">
        <v>284</v>
      </c>
    </row>
    <row r="114" spans="1:4" ht="31.2">
      <c r="A114" s="22">
        <v>113</v>
      </c>
      <c r="B114" s="22" t="s">
        <v>277</v>
      </c>
      <c r="C114" s="22" t="s">
        <v>285</v>
      </c>
      <c r="D114" s="22" t="s">
        <v>286</v>
      </c>
    </row>
    <row r="115" spans="1:4" ht="31.2">
      <c r="A115" s="27">
        <v>114</v>
      </c>
      <c r="B115" s="27" t="s">
        <v>287</v>
      </c>
      <c r="C115" s="27" t="s">
        <v>288</v>
      </c>
      <c r="D115" s="27" t="s">
        <v>289</v>
      </c>
    </row>
    <row r="116" spans="1:4" ht="31.2">
      <c r="A116" s="27">
        <v>115</v>
      </c>
      <c r="B116" s="27" t="s">
        <v>290</v>
      </c>
      <c r="C116" s="31" t="s">
        <v>130</v>
      </c>
      <c r="D116" s="31" t="s">
        <v>291</v>
      </c>
    </row>
    <row r="117" spans="1:4" ht="31.2">
      <c r="A117" s="27">
        <v>116</v>
      </c>
      <c r="B117" s="27" t="s">
        <v>290</v>
      </c>
      <c r="C117" s="27" t="s">
        <v>292</v>
      </c>
      <c r="D117" s="27" t="s">
        <v>293</v>
      </c>
    </row>
    <row r="118" spans="1:4" ht="31.2">
      <c r="A118" s="27">
        <v>117</v>
      </c>
      <c r="B118" s="27" t="s">
        <v>290</v>
      </c>
      <c r="C118" s="31" t="s">
        <v>125</v>
      </c>
      <c r="D118" s="31" t="s">
        <v>294</v>
      </c>
    </row>
    <row r="119" spans="1:4" ht="31.2">
      <c r="A119" s="27">
        <v>118</v>
      </c>
      <c r="B119" s="27" t="s">
        <v>290</v>
      </c>
      <c r="C119" s="27" t="s">
        <v>295</v>
      </c>
      <c r="D119" s="27" t="s">
        <v>296</v>
      </c>
    </row>
    <row r="120" spans="1:4" ht="31.2">
      <c r="A120" s="27">
        <v>119</v>
      </c>
      <c r="B120" s="27" t="s">
        <v>290</v>
      </c>
      <c r="C120" s="27" t="s">
        <v>295</v>
      </c>
      <c r="D120" s="27" t="s">
        <v>52</v>
      </c>
    </row>
    <row r="121" spans="1:4" ht="31.2">
      <c r="A121" s="27">
        <v>120</v>
      </c>
      <c r="B121" s="27" t="s">
        <v>290</v>
      </c>
      <c r="C121" s="27" t="s">
        <v>295</v>
      </c>
      <c r="D121" s="27" t="s">
        <v>297</v>
      </c>
    </row>
    <row r="122" spans="1:4" ht="31.2">
      <c r="A122" s="27">
        <v>121</v>
      </c>
      <c r="B122" s="27" t="s">
        <v>290</v>
      </c>
      <c r="C122" s="27" t="s">
        <v>298</v>
      </c>
      <c r="D122" s="27" t="s">
        <v>299</v>
      </c>
    </row>
    <row r="123" spans="1:4" ht="31.2">
      <c r="A123" s="27">
        <v>122</v>
      </c>
      <c r="B123" s="27" t="s">
        <v>290</v>
      </c>
      <c r="C123" s="27" t="s">
        <v>300</v>
      </c>
      <c r="D123" s="31" t="s">
        <v>301</v>
      </c>
    </row>
    <row r="124" spans="1:4" ht="31.2">
      <c r="A124" s="27">
        <v>123</v>
      </c>
      <c r="B124" s="27" t="s">
        <v>290</v>
      </c>
      <c r="C124" s="27" t="s">
        <v>302</v>
      </c>
      <c r="D124" s="31" t="s">
        <v>303</v>
      </c>
    </row>
    <row r="125" spans="1:4" ht="31.2">
      <c r="A125" s="27">
        <v>124</v>
      </c>
      <c r="B125" s="27" t="s">
        <v>290</v>
      </c>
      <c r="C125" s="27" t="s">
        <v>124</v>
      </c>
      <c r="D125" s="31" t="s">
        <v>304</v>
      </c>
    </row>
    <row r="126" spans="1:4" ht="31.2">
      <c r="A126" s="22">
        <v>125</v>
      </c>
      <c r="B126" s="22" t="s">
        <v>206</v>
      </c>
      <c r="C126" s="22" t="s">
        <v>305</v>
      </c>
      <c r="D126" s="22" t="s">
        <v>306</v>
      </c>
    </row>
    <row r="127" spans="1:4" ht="31.2">
      <c r="A127" s="22">
        <v>126</v>
      </c>
      <c r="B127" s="22" t="s">
        <v>206</v>
      </c>
      <c r="C127" s="22" t="s">
        <v>305</v>
      </c>
      <c r="D127" s="22" t="s">
        <v>307</v>
      </c>
    </row>
    <row r="128" spans="1:4" ht="46.8">
      <c r="A128" s="22">
        <v>127</v>
      </c>
      <c r="B128" s="22" t="s">
        <v>206</v>
      </c>
      <c r="C128" s="22" t="s">
        <v>308</v>
      </c>
      <c r="D128" s="22" t="s">
        <v>309</v>
      </c>
    </row>
    <row r="129" spans="1:4" ht="46.8">
      <c r="A129" s="22">
        <v>128</v>
      </c>
      <c r="B129" s="22" t="s">
        <v>206</v>
      </c>
      <c r="C129" s="22" t="s">
        <v>308</v>
      </c>
      <c r="D129" s="22" t="s">
        <v>310</v>
      </c>
    </row>
    <row r="130" spans="1:4" ht="46.8">
      <c r="A130" s="22">
        <v>129</v>
      </c>
      <c r="B130" s="22" t="s">
        <v>206</v>
      </c>
      <c r="C130" s="22" t="s">
        <v>311</v>
      </c>
      <c r="D130" s="22" t="s">
        <v>312</v>
      </c>
    </row>
    <row r="131" spans="1:4" ht="31.2">
      <c r="A131" s="22">
        <v>130</v>
      </c>
      <c r="B131" s="22" t="s">
        <v>206</v>
      </c>
      <c r="C131" s="22" t="s">
        <v>313</v>
      </c>
      <c r="D131" s="22" t="s">
        <v>314</v>
      </c>
    </row>
    <row r="132" spans="1:4" ht="31.2">
      <c r="A132" s="22">
        <v>131</v>
      </c>
      <c r="B132" s="22" t="s">
        <v>206</v>
      </c>
      <c r="C132" s="22" t="s">
        <v>315</v>
      </c>
      <c r="D132" s="22" t="s">
        <v>316</v>
      </c>
    </row>
    <row r="133" spans="1:4" ht="31.2">
      <c r="A133" s="22">
        <v>132</v>
      </c>
      <c r="B133" s="22" t="s">
        <v>206</v>
      </c>
      <c r="C133" s="22" t="s">
        <v>315</v>
      </c>
      <c r="D133" s="22" t="s">
        <v>317</v>
      </c>
    </row>
    <row r="134" spans="1:4" ht="31.2">
      <c r="A134" s="27">
        <v>133</v>
      </c>
      <c r="B134" s="27" t="s">
        <v>318</v>
      </c>
      <c r="C134" s="27" t="s">
        <v>319</v>
      </c>
      <c r="D134" s="27" t="s">
        <v>320</v>
      </c>
    </row>
    <row r="135" spans="1:4" ht="31.2">
      <c r="A135" s="27">
        <v>134</v>
      </c>
      <c r="B135" s="27" t="s">
        <v>318</v>
      </c>
      <c r="C135" s="27" t="s">
        <v>321</v>
      </c>
      <c r="D135" s="27" t="s">
        <v>322</v>
      </c>
    </row>
    <row r="136" spans="1:4" ht="31.2">
      <c r="A136" s="27">
        <v>135</v>
      </c>
      <c r="B136" s="27" t="s">
        <v>46</v>
      </c>
      <c r="C136" s="31" t="s">
        <v>323</v>
      </c>
      <c r="D136" s="27" t="s">
        <v>324</v>
      </c>
    </row>
    <row r="137" spans="1:4" ht="31.2">
      <c r="A137" s="27">
        <v>136</v>
      </c>
      <c r="B137" s="27" t="s">
        <v>46</v>
      </c>
      <c r="C137" s="27" t="s">
        <v>323</v>
      </c>
      <c r="D137" s="31" t="s">
        <v>325</v>
      </c>
    </row>
    <row r="138" spans="1:4" ht="31.2">
      <c r="A138" s="27">
        <v>137</v>
      </c>
      <c r="B138" s="27" t="s">
        <v>318</v>
      </c>
      <c r="C138" s="27" t="s">
        <v>323</v>
      </c>
      <c r="D138" s="27" t="s">
        <v>326</v>
      </c>
    </row>
    <row r="139" spans="1:4" ht="31.2">
      <c r="A139" s="27">
        <v>138</v>
      </c>
      <c r="B139" s="27" t="s">
        <v>46</v>
      </c>
      <c r="C139" s="27" t="s">
        <v>327</v>
      </c>
      <c r="D139" s="27" t="s">
        <v>328</v>
      </c>
    </row>
    <row r="140" spans="1:4" ht="31.2">
      <c r="A140" s="27">
        <v>139</v>
      </c>
      <c r="B140" s="27" t="s">
        <v>318</v>
      </c>
      <c r="C140" s="27" t="s">
        <v>327</v>
      </c>
      <c r="D140" s="27" t="s">
        <v>328</v>
      </c>
    </row>
    <row r="141" spans="1:4" ht="31.2">
      <c r="A141" s="27">
        <v>140</v>
      </c>
      <c r="B141" s="27" t="s">
        <v>318</v>
      </c>
      <c r="C141" s="27" t="s">
        <v>329</v>
      </c>
      <c r="D141" s="31" t="s">
        <v>330</v>
      </c>
    </row>
    <row r="142" spans="1:4" ht="31.2">
      <c r="A142" s="27">
        <v>141</v>
      </c>
      <c r="B142" s="27" t="s">
        <v>318</v>
      </c>
      <c r="C142" s="27" t="s">
        <v>48</v>
      </c>
      <c r="D142" s="27" t="s">
        <v>331</v>
      </c>
    </row>
    <row r="143" spans="1:4" ht="31.2">
      <c r="A143" s="27">
        <v>142</v>
      </c>
      <c r="B143" s="27" t="s">
        <v>318</v>
      </c>
      <c r="C143" s="27" t="s">
        <v>332</v>
      </c>
      <c r="D143" s="31" t="s">
        <v>333</v>
      </c>
    </row>
    <row r="144" spans="1:4" ht="31.2">
      <c r="A144" s="27">
        <v>143</v>
      </c>
      <c r="B144" s="27" t="s">
        <v>318</v>
      </c>
      <c r="C144" s="27" t="s">
        <v>332</v>
      </c>
      <c r="D144" s="27" t="s">
        <v>334</v>
      </c>
    </row>
    <row r="145" spans="1:4" ht="31.2">
      <c r="A145" s="22">
        <v>144</v>
      </c>
      <c r="B145" s="22" t="s">
        <v>335</v>
      </c>
      <c r="C145" s="22" t="s">
        <v>336</v>
      </c>
      <c r="D145" s="22" t="s">
        <v>337</v>
      </c>
    </row>
    <row r="146" spans="1:4" ht="31.2">
      <c r="A146" s="22">
        <v>145</v>
      </c>
      <c r="B146" s="22" t="s">
        <v>335</v>
      </c>
      <c r="C146" s="22" t="s">
        <v>336</v>
      </c>
      <c r="D146" s="22" t="s">
        <v>338</v>
      </c>
    </row>
    <row r="147" spans="1:4" ht="31.2">
      <c r="A147" s="22">
        <v>146</v>
      </c>
      <c r="B147" s="22" t="s">
        <v>335</v>
      </c>
      <c r="C147" s="22" t="s">
        <v>336</v>
      </c>
      <c r="D147" s="22" t="s">
        <v>339</v>
      </c>
    </row>
    <row r="148" spans="1:4" ht="31.2">
      <c r="A148" s="22">
        <v>147</v>
      </c>
      <c r="B148" s="22" t="s">
        <v>335</v>
      </c>
      <c r="C148" s="22" t="s">
        <v>336</v>
      </c>
      <c r="D148" s="22" t="s">
        <v>340</v>
      </c>
    </row>
    <row r="149" spans="1:4" ht="31.2">
      <c r="A149" s="22">
        <v>148</v>
      </c>
      <c r="B149" s="22" t="s">
        <v>335</v>
      </c>
      <c r="C149" s="22" t="s">
        <v>336</v>
      </c>
      <c r="D149" s="22" t="s">
        <v>341</v>
      </c>
    </row>
    <row r="150" spans="1:4" ht="31.2">
      <c r="A150" s="22">
        <v>149</v>
      </c>
      <c r="B150" s="22" t="s">
        <v>335</v>
      </c>
      <c r="C150" s="22" t="s">
        <v>336</v>
      </c>
      <c r="D150" s="22" t="s">
        <v>342</v>
      </c>
    </row>
    <row r="151" spans="1:4" ht="31.2">
      <c r="A151" s="22">
        <v>150</v>
      </c>
      <c r="B151" s="22" t="s">
        <v>335</v>
      </c>
      <c r="C151" s="22" t="s">
        <v>336</v>
      </c>
      <c r="D151" s="22" t="s">
        <v>343</v>
      </c>
    </row>
    <row r="152" spans="1:4" ht="31.2">
      <c r="A152" s="22">
        <v>151</v>
      </c>
      <c r="B152" s="22" t="s">
        <v>335</v>
      </c>
      <c r="C152" s="22" t="s">
        <v>344</v>
      </c>
      <c r="D152" s="22" t="s">
        <v>345</v>
      </c>
    </row>
    <row r="153" spans="1:4" ht="31.2">
      <c r="A153" s="22">
        <v>152</v>
      </c>
      <c r="B153" s="22" t="s">
        <v>335</v>
      </c>
      <c r="C153" s="22" t="s">
        <v>346</v>
      </c>
      <c r="D153" s="22" t="s">
        <v>347</v>
      </c>
    </row>
    <row r="154" spans="1:4" ht="31.2">
      <c r="A154" s="22">
        <v>153</v>
      </c>
      <c r="B154" s="22" t="s">
        <v>335</v>
      </c>
      <c r="C154" s="22" t="s">
        <v>348</v>
      </c>
      <c r="D154" s="22" t="s">
        <v>349</v>
      </c>
    </row>
    <row r="155" spans="1:4" ht="31.2">
      <c r="A155" s="22">
        <v>154</v>
      </c>
      <c r="B155" s="22" t="s">
        <v>335</v>
      </c>
      <c r="C155" s="22" t="s">
        <v>336</v>
      </c>
      <c r="D155" s="22" t="s">
        <v>350</v>
      </c>
    </row>
    <row r="156" spans="1:4" ht="31.2">
      <c r="A156" s="27">
        <v>155</v>
      </c>
      <c r="B156" s="27" t="s">
        <v>351</v>
      </c>
      <c r="C156" s="27" t="s">
        <v>352</v>
      </c>
      <c r="D156" s="27" t="s">
        <v>353</v>
      </c>
    </row>
    <row r="157" spans="1:4" ht="31.2">
      <c r="A157" s="27">
        <v>156</v>
      </c>
      <c r="B157" s="27" t="s">
        <v>351</v>
      </c>
      <c r="C157" s="27" t="s">
        <v>352</v>
      </c>
      <c r="D157" s="27" t="s">
        <v>354</v>
      </c>
    </row>
    <row r="158" spans="1:4" ht="31.2">
      <c r="A158" s="22">
        <v>157</v>
      </c>
      <c r="B158" s="22" t="s">
        <v>355</v>
      </c>
      <c r="C158" s="22" t="s">
        <v>356</v>
      </c>
      <c r="D158" s="22" t="s">
        <v>357</v>
      </c>
    </row>
    <row r="159" spans="1:4" ht="31.2">
      <c r="A159" s="22">
        <v>158</v>
      </c>
      <c r="B159" s="22" t="s">
        <v>355</v>
      </c>
      <c r="C159" s="22" t="s">
        <v>358</v>
      </c>
      <c r="D159" s="22" t="s">
        <v>359</v>
      </c>
    </row>
    <row r="160" spans="1:4" ht="46.8">
      <c r="A160" s="22">
        <v>159</v>
      </c>
      <c r="B160" s="22" t="s">
        <v>355</v>
      </c>
      <c r="C160" s="22" t="s">
        <v>360</v>
      </c>
      <c r="D160" s="22" t="s">
        <v>361</v>
      </c>
    </row>
    <row r="161" spans="1:4" ht="31.2">
      <c r="A161" s="22">
        <v>160</v>
      </c>
      <c r="B161" s="22" t="s">
        <v>355</v>
      </c>
      <c r="C161" s="22" t="s">
        <v>360</v>
      </c>
      <c r="D161" s="22" t="s">
        <v>362</v>
      </c>
    </row>
    <row r="162" spans="1:4" ht="31.2">
      <c r="A162" s="22">
        <v>161</v>
      </c>
      <c r="B162" s="22" t="s">
        <v>355</v>
      </c>
      <c r="C162" s="22" t="s">
        <v>363</v>
      </c>
      <c r="D162" s="22" t="s">
        <v>364</v>
      </c>
    </row>
    <row r="163" spans="1:4" ht="31.2">
      <c r="A163" s="22">
        <v>162</v>
      </c>
      <c r="B163" s="22" t="s">
        <v>355</v>
      </c>
      <c r="C163" s="22" t="s">
        <v>365</v>
      </c>
      <c r="D163" s="22" t="s">
        <v>366</v>
      </c>
    </row>
    <row r="164" spans="1:4" ht="31.2">
      <c r="A164" s="22">
        <v>163</v>
      </c>
      <c r="B164" s="22" t="s">
        <v>355</v>
      </c>
      <c r="C164" s="22" t="s">
        <v>365</v>
      </c>
      <c r="D164" s="22" t="s">
        <v>367</v>
      </c>
    </row>
    <row r="165" spans="1:4" ht="31.2">
      <c r="A165" s="22">
        <v>164</v>
      </c>
      <c r="B165" s="22" t="s">
        <v>355</v>
      </c>
      <c r="C165" s="22" t="s">
        <v>365</v>
      </c>
      <c r="D165" s="22" t="s">
        <v>368</v>
      </c>
    </row>
    <row r="166" spans="1:4" ht="31.2">
      <c r="A166" s="22">
        <v>165</v>
      </c>
      <c r="B166" s="22" t="s">
        <v>355</v>
      </c>
      <c r="C166" s="22" t="s">
        <v>332</v>
      </c>
      <c r="D166" s="22" t="s">
        <v>369</v>
      </c>
    </row>
    <row r="167" spans="1:4" ht="31.2">
      <c r="A167" s="22">
        <v>166</v>
      </c>
      <c r="B167" s="22" t="s">
        <v>355</v>
      </c>
      <c r="C167" s="22" t="s">
        <v>332</v>
      </c>
      <c r="D167" s="22" t="s">
        <v>370</v>
      </c>
    </row>
    <row r="168" spans="1:4" ht="31.2">
      <c r="A168" s="27">
        <v>167</v>
      </c>
      <c r="B168" s="27" t="s">
        <v>371</v>
      </c>
      <c r="C168" s="27" t="s">
        <v>372</v>
      </c>
      <c r="D168" s="27" t="s">
        <v>373</v>
      </c>
    </row>
    <row r="169" spans="1:4" ht="31.2">
      <c r="A169" s="22">
        <v>168</v>
      </c>
      <c r="B169" s="22" t="s">
        <v>374</v>
      </c>
      <c r="C169" s="22" t="s">
        <v>375</v>
      </c>
      <c r="D169" s="22" t="s">
        <v>376</v>
      </c>
    </row>
    <row r="170" spans="1:4" ht="31.2">
      <c r="A170" s="27">
        <v>169</v>
      </c>
      <c r="B170" s="27" t="s">
        <v>377</v>
      </c>
      <c r="C170" s="27" t="s">
        <v>352</v>
      </c>
      <c r="D170" s="27" t="s">
        <v>378</v>
      </c>
    </row>
    <row r="171" spans="1:4" ht="31.2">
      <c r="A171" s="22">
        <v>170</v>
      </c>
      <c r="B171" s="22" t="s">
        <v>379</v>
      </c>
      <c r="C171" s="22" t="s">
        <v>380</v>
      </c>
      <c r="D171" s="22" t="s">
        <v>381</v>
      </c>
    </row>
    <row r="172" spans="1:4" ht="31.2">
      <c r="A172" s="22">
        <v>171</v>
      </c>
      <c r="B172" s="22" t="s">
        <v>379</v>
      </c>
      <c r="C172" s="22" t="s">
        <v>380</v>
      </c>
      <c r="D172" s="22" t="s">
        <v>382</v>
      </c>
    </row>
    <row r="173" spans="1:4" ht="31.2">
      <c r="A173" s="22">
        <v>172</v>
      </c>
      <c r="B173" s="22" t="s">
        <v>379</v>
      </c>
      <c r="C173" s="22" t="s">
        <v>383</v>
      </c>
      <c r="D173" s="22" t="s">
        <v>384</v>
      </c>
    </row>
    <row r="174" spans="1:4" ht="31.2">
      <c r="A174" s="22">
        <v>173</v>
      </c>
      <c r="B174" s="22" t="s">
        <v>379</v>
      </c>
      <c r="C174" s="22" t="s">
        <v>380</v>
      </c>
      <c r="D174" s="22" t="s">
        <v>385</v>
      </c>
    </row>
    <row r="175" spans="1:4" ht="31.2">
      <c r="A175" s="27">
        <v>174</v>
      </c>
      <c r="B175" s="27" t="s">
        <v>386</v>
      </c>
      <c r="C175" s="27" t="s">
        <v>387</v>
      </c>
      <c r="D175" s="27" t="s">
        <v>388</v>
      </c>
    </row>
    <row r="176" spans="1:4" ht="31.2">
      <c r="A176" s="27">
        <v>175</v>
      </c>
      <c r="B176" s="27" t="s">
        <v>386</v>
      </c>
      <c r="C176" s="27" t="s">
        <v>387</v>
      </c>
      <c r="D176" s="27" t="s">
        <v>389</v>
      </c>
    </row>
    <row r="177" spans="1:4" ht="31.2">
      <c r="A177" s="27">
        <v>176</v>
      </c>
      <c r="B177" s="27" t="s">
        <v>386</v>
      </c>
      <c r="C177" s="27" t="s">
        <v>390</v>
      </c>
      <c r="D177" s="27" t="s">
        <v>391</v>
      </c>
    </row>
    <row r="178" spans="1:4" ht="31.2">
      <c r="A178" s="27">
        <v>177</v>
      </c>
      <c r="B178" s="27" t="s">
        <v>386</v>
      </c>
      <c r="C178" s="27" t="s">
        <v>390</v>
      </c>
      <c r="D178" s="27" t="s">
        <v>392</v>
      </c>
    </row>
    <row r="179" spans="1:4" ht="31.2">
      <c r="A179" s="27">
        <v>178</v>
      </c>
      <c r="B179" s="27" t="s">
        <v>386</v>
      </c>
      <c r="C179" s="27" t="s">
        <v>393</v>
      </c>
      <c r="D179" s="27" t="s">
        <v>394</v>
      </c>
    </row>
    <row r="180" spans="1:4" ht="31.2">
      <c r="A180" s="27">
        <v>179</v>
      </c>
      <c r="B180" s="27" t="s">
        <v>386</v>
      </c>
      <c r="C180" s="27" t="s">
        <v>395</v>
      </c>
      <c r="D180" s="27" t="s">
        <v>396</v>
      </c>
    </row>
    <row r="181" spans="1:4" ht="31.2">
      <c r="A181" s="27">
        <v>180</v>
      </c>
      <c r="B181" s="27" t="s">
        <v>386</v>
      </c>
      <c r="C181" s="27" t="s">
        <v>397</v>
      </c>
      <c r="D181" s="27" t="s">
        <v>398</v>
      </c>
    </row>
    <row r="182" spans="1:4" ht="31.2">
      <c r="A182" s="27">
        <v>181</v>
      </c>
      <c r="B182" s="27" t="s">
        <v>386</v>
      </c>
      <c r="C182" s="27" t="s">
        <v>397</v>
      </c>
      <c r="D182" s="27" t="s">
        <v>399</v>
      </c>
    </row>
    <row r="183" spans="1:4" ht="31.2">
      <c r="A183" s="22">
        <v>182</v>
      </c>
      <c r="B183" s="22" t="s">
        <v>400</v>
      </c>
      <c r="C183" s="22" t="s">
        <v>401</v>
      </c>
      <c r="D183" s="22" t="s">
        <v>402</v>
      </c>
    </row>
    <row r="184" spans="1:4" ht="31.2">
      <c r="A184" s="22">
        <v>183</v>
      </c>
      <c r="B184" s="22" t="s">
        <v>400</v>
      </c>
      <c r="C184" s="22" t="s">
        <v>393</v>
      </c>
      <c r="D184" s="22" t="s">
        <v>403</v>
      </c>
    </row>
    <row r="185" spans="1:4" ht="31.2">
      <c r="A185" s="22">
        <v>184</v>
      </c>
      <c r="B185" s="22" t="s">
        <v>400</v>
      </c>
      <c r="C185" s="22" t="s">
        <v>404</v>
      </c>
      <c r="D185" s="22" t="s">
        <v>405</v>
      </c>
    </row>
    <row r="186" spans="1:4" ht="31.2">
      <c r="A186" s="22">
        <v>185</v>
      </c>
      <c r="B186" s="22" t="s">
        <v>400</v>
      </c>
      <c r="C186" s="22" t="s">
        <v>406</v>
      </c>
      <c r="D186" s="22" t="s">
        <v>407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3</vt:i4>
      </vt:variant>
    </vt:vector>
  </HeadingPairs>
  <TitlesOfParts>
    <vt:vector size="6" baseType="lpstr">
      <vt:lpstr>總表</vt:lpstr>
      <vt:lpstr>清疏量統計表</vt:lpstr>
      <vt:lpstr>清疏範圍</vt:lpstr>
      <vt:lpstr>清疏量統計表!Print_Area</vt:lpstr>
      <vt:lpstr>總表!Print_Area</vt:lpstr>
      <vt:lpstr>清疏量統計表!Print_Titles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Jih-Hung Liu</dc:creator>
  <cp:lastModifiedBy>WRB-18-88</cp:lastModifiedBy>
  <cp:lastPrinted>2024-10-17T02:47:08Z</cp:lastPrinted>
  <dcterms:created xsi:type="dcterms:W3CDTF">2021-12-26T22:48:40Z</dcterms:created>
  <dcterms:modified xsi:type="dcterms:W3CDTF">2024-11-12T03:13:29Z</dcterms:modified>
</cp:coreProperties>
</file>